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73" documentId="120_S{2AC9BD13-BADA-5192-A53E-5A8FF88502F6}" xr6:coauthVersionLast="47" xr6:coauthVersionMax="47" xr10:uidLastSave="{ABC215C4-E970-49FC-B318-5FCF8E47FF50}"/>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 i="1" l="1"/>
  <c r="B3" i="1"/>
  <c r="G3" i="1"/>
  <c r="I3" i="1"/>
  <c r="J3" i="1"/>
  <c r="L3" i="1"/>
  <c r="G14" i="4"/>
  <c r="G15" i="4"/>
  <c r="I3" i="4"/>
  <c r="J3" i="4"/>
  <c r="I4" i="4"/>
  <c r="J4" i="4"/>
  <c r="I5" i="4"/>
  <c r="J5" i="4"/>
  <c r="I6" i="4"/>
  <c r="J6" i="4"/>
  <c r="I7" i="4"/>
  <c r="J7" i="4"/>
  <c r="I8" i="4"/>
  <c r="J8" i="4"/>
  <c r="I9" i="4"/>
  <c r="J9"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3" i="4"/>
  <c r="G3" i="4"/>
  <c r="L3" i="4"/>
  <c r="B4" i="4"/>
  <c r="G4" i="4"/>
  <c r="L4" i="4"/>
  <c r="B5" i="4"/>
  <c r="G5" i="4"/>
  <c r="L5" i="4"/>
  <c r="B6" i="4"/>
  <c r="G6" i="4"/>
  <c r="L6" i="4"/>
  <c r="B7" i="4"/>
  <c r="G7" i="4"/>
  <c r="L7" i="4"/>
  <c r="B8" i="4"/>
  <c r="G8" i="4"/>
  <c r="L8" i="4"/>
  <c r="B9" i="4"/>
  <c r="G9" i="4"/>
  <c r="L9" i="4"/>
  <c r="B10" i="4"/>
  <c r="G10" i="4"/>
  <c r="I10" i="4"/>
  <c r="J10" i="4"/>
  <c r="L10" i="4"/>
  <c r="B11" i="4"/>
  <c r="G11" i="4"/>
  <c r="I11" i="4"/>
  <c r="J11" i="4"/>
  <c r="L11" i="4"/>
  <c r="B12" i="4"/>
  <c r="G12" i="4"/>
  <c r="J12" i="4"/>
  <c r="L12" i="4"/>
  <c r="B13" i="4"/>
  <c r="G13" i="4"/>
  <c r="I13" i="4"/>
  <c r="J13" i="4"/>
  <c r="L13"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4" i="1"/>
  <c r="J5" i="1"/>
  <c r="J6" i="1"/>
  <c r="J7" i="1"/>
  <c r="J8" i="1"/>
  <c r="J9" i="1"/>
  <c r="J10" i="1"/>
  <c r="J11" i="1"/>
  <c r="J12"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<sst xmlns="http://schemas.openxmlformats.org/spreadsheetml/2006/main" count="180283" uniqueCount="39126">
  <si>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</si>
  <si>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</si>
  <si>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</si>
  <si>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</si>
  <si>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</si>
  <si>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</si>
  <si>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</si>
  <si>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</si>
  <si>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</si>
  <si>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</si>
  <si>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</si>
  <si>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</si>
  <si>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</si>
  <si>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</si>
  <si>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</si>
  <si>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</si>
  <si>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</si>
  <si>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</si>
  <si>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</si>
  <si>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</si>
  <si>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</si>
  <si>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</si>
  <si>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</si>
  <si>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</si>
  <si>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</si>
  <si>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</si>
  <si>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</si>
  <si>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</si>
  <si>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</si>
  <si>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</si>
  <si>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</si>
  <si>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</si>
  <si>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</si>
  <si>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</si>
  <si>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</si>
  <si>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</si>
  <si>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</si>
  <si>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</si>
  <si>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</si>
  <si>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</si>
  <si>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</si>
  <si>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</si>
  <si>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</si>
  <si>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</si>
  <si>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</si>
  <si>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</si>
  <si>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</si>
  <si>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</si>
  <si>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</si>
  <si>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</si>
  <si>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</si>
  <si>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</si>
  <si>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</si>
  <si>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</si>
  <si>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</si>
  <si>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</si>
  <si>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</si>
  <si>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</si>
  <si>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</si>
  <si>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</si>
  <si>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</si>
  <si>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</si>
  <si>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</si>
  <si>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</si>
  <si>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</si>
  <si>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</si>
  <si>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</si>
  <si>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</si>
  <si>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</si>
  <si>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</si>
  <si>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</si>
  <si>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</si>
  <si>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</si>
  <si>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</si>
  <si>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</si>
  <si>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</si>
  <si>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</si>
  <si>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</si>
  <si>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</si>
  <si>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</si>
  <si>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</si>
  <si>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</si>
  <si>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</si>
  <si>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</si>
  <si>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</si>
  <si>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</si>
  <si>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</si>
  <si>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</si>
  <si>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</si>
  <si>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</si>
  <si>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</si>
  <si>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</si>
  <si>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</si>
  <si>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</si>
  <si>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</si>
  <si>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</si>
  <si>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</si>
  <si>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</si>
  <si>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</si>
  <si>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</si>
  <si>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</si>
  <si>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</si>
  <si>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</si>
  <si>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</si>
  <si>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</si>
  <si>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</si>
  <si>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</si>
  <si>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</si>
  <si>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</si>
  <si>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</si>
  <si>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</si>
  <si>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</si>
  <si>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</si>
  <si>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</si>
  <si>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</si>
  <si>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</si>
  <si>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</si>
  <si>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</si>
  <si>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</si>
  <si>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</si>
  <si>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</si>
  <si>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</si>
  <si>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</si>
  <si>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</si>
  <si>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</si>
  <si>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</si>
  <si>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</si>
  <si>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</si>
  <si>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</si>
  <si>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</si>
  <si>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</si>
  <si>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</si>
  <si>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</si>
  <si>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</si>
  <si>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</si>
  <si>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</si>
  <si>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</si>
  <si>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</si>
  <si>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</si>
  <si>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</si>
  <si>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</si>
  <si>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</si>
  <si>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</si>
  <si>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</si>
  <si>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</si>
  <si>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</si>
  <si>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</si>
  <si>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</si>
  <si>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</si>
  <si>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</si>
  <si>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</si>
  <si>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</si>
  <si>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</si>
  <si>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</si>
  <si>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</si>
  <si>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</si>
  <si>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</si>
  <si>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</si>
  <si>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</si>
  <si>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</si>
  <si>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</si>
  <si>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</si>
  <si>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</si>
  <si>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</si>
  <si>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</si>
  <si>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</si>
  <si>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</si>
  <si>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</si>
  <si>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</si>
  <si>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</si>
  <si>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</si>
  <si>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</si>
  <si>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</si>
  <si>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</si>
  <si>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</si>
  <si>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</si>
  <si>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</si>
  <si>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</si>
  <si>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</si>
  <si>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</si>
  <si>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</si>
  <si>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</si>
  <si>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</si>
  <si>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</si>
  <si>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</si>
  <si>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</si>
  <si>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</si>
  <si>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</si>
  <si>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</si>
  <si>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</si>
  <si>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</si>
  <si>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</si>
  <si>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</si>
  <si>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</si>
  <si>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</si>
  <si>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</si>
  <si>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</si>
  <si>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</si>
  <si>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</si>
  <si>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</si>
  <si>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</si>
  <si>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</si>
  <si>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</si>
  <si>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</si>
  <si>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</si>
  <si>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</si>
  <si>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</si>
  <si>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</si>
  <si>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</si>
  <si>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</si>
  <si>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</si>
  <si>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</si>
  <si>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</si>
  <si>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</si>
  <si>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</si>
  <si>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</si>
  <si>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</si>
  <si>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</si>
  <si>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</si>
  <si>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</si>
  <si>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</si>
  <si>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</si>
  <si>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</si>
  <si>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</si>
  <si>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</si>
  <si>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</si>
  <si>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</si>
  <si>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</si>
  <si>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</si>
  <si>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</si>
  <si>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</si>
  <si>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</si>
  <si>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</si>
  <si>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</si>
  <si>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</si>
  <si>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</si>
  <si>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</si>
  <si>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</si>
  <si>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</si>
  <si>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</si>
  <si>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</si>
  <si>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</si>
  <si>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</si>
  <si>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</si>
  <si>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</si>
  <si>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</si>
  <si>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</si>
  <si>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</si>
  <si>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</si>
  <si>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</si>
  <si>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</si>
  <si>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</si>
  <si>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</si>
  <si>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</si>
  <si>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</si>
  <si>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</si>
  <si>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</si>
  <si>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</si>
  <si>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</si>
  <si>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</si>
  <si>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</si>
  <si>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</si>
  <si>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</si>
  <si>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</si>
  <si>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</si>
  <si>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</si>
  <si>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</si>
  <si>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</si>
  <si>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</si>
  <si>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</si>
  <si>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</si>
  <si>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</si>
  <si>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</si>
  <si>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</si>
  <si>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</si>
  <si>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</si>
  <si>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</si>
  <si>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</si>
  <si>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</si>
  <si>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</si>
  <si>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</si>
  <si>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</si>
  <si>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</si>
  <si>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</si>
  <si>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</si>
  <si>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</si>
  <si>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</si>
  <si>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</si>
  <si>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</si>
  <si>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</si>
  <si>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</si>
  <si>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</si>
  <si>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</si>
  <si>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</si>
  <si>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</si>
  <si>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</si>
  <si>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</si>
  <si>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</si>
  <si>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</si>
  <si>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</si>
  <si>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</si>
  <si>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</si>
  <si>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</si>
  <si>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</si>
  <si>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</si>
  <si>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</si>
  <si>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</si>
  <si>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</si>
  <si>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</si>
  <si>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</si>
  <si>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</si>
  <si>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</si>
  <si>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</si>
  <si>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</si>
  <si>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</si>
  <si>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</si>
  <si>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</si>
  <si>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</si>
  <si>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</si>
  <si>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</si>
  <si>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</si>
  <si>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</si>
  <si>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</si>
  <si>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</si>
  <si>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</si>
  <si>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</si>
  <si>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</si>
  <si>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</si>
  <si>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</si>
  <si>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</si>
  <si>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</si>
  <si>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</si>
  <si>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</si>
  <si>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</si>
  <si>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</si>
  <si>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</si>
  <si>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</si>
  <si>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</si>
  <si>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</si>
  <si>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</si>
  <si>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</si>
  <si>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</si>
  <si>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</si>
  <si>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</si>
  <si>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</si>
  <si>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</si>
  <si>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</si>
  <si>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</si>
  <si>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</si>
  <si>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</si>
  <si>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</si>
  <si>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</si>
  <si>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</si>
  <si>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</si>
  <si>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</si>
  <si>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</si>
  <si>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</si>
  <si>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</si>
  <si>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</si>
  <si>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</si>
  <si>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</si>
  <si>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</si>
  <si>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</si>
  <si>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</si>
  <si>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</si>
  <si>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</si>
  <si>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</si>
  <si>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</si>
  <si>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</si>
  <si>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</si>
  <si>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</si>
  <si>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</si>
  <si>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</si>
  <si>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</si>
  <si>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</si>
  <si>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</si>
  <si>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</si>
  <si>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</si>
  <si>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</si>
  <si>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</si>
  <si>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</si>
  <si>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</si>
  <si>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</si>
  <si>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</si>
  <si>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</si>
  <si>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</si>
  <si>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</si>
  <si>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</si>
  <si>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</si>
  <si>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</si>
  <si>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</si>
  <si>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</si>
  <si>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</si>
  <si>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</si>
  <si>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</si>
  <si>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</si>
  <si>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</si>
  <si>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</si>
  <si>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</si>
  <si>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</si>
  <si>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</si>
  <si>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</si>
  <si>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</si>
  <si>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</si>
  <si>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</si>
  <si>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</si>
  <si>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</si>
  <si>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</si>
  <si>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</si>
  <si>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</si>
  <si>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</si>
  <si>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</si>
  <si>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</si>
  <si>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</si>
  <si>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</si>
  <si>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</si>
  <si>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</si>
  <si>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</si>
  <si>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</si>
  <si>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</si>
  <si>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</si>
  <si>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</si>
  <si>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</si>
  <si>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</si>
  <si>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</si>
  <si>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</si>
  <si>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</si>
  <si>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</si>
  <si>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</si>
  <si>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</si>
  <si>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</si>
  <si>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</si>
  <si>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</si>
  <si>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</si>
  <si>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</si>
  <si>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</si>
  <si>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</si>
  <si>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</si>
  <si>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</si>
  <si>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</si>
  <si>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</si>
  <si>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</si>
  <si>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</si>
  <si>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</si>
  <si>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</si>
  <si>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</si>
  <si>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</si>
  <si>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</si>
  <si>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</si>
  <si>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</si>
  <si>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</si>
  <si>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</si>
  <si>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</si>
  <si>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</si>
  <si>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</si>
  <si>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</si>
  <si>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</si>
  <si>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</si>
  <si>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</si>
  <si>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</si>
  <si>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</si>
  <si>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</si>
  <si>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</si>
  <si>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</si>
  <si>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</si>
  <si>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</si>
  <si>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</si>
  <si>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</si>
  <si>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</si>
  <si>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</si>
  <si>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</si>
  <si>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</si>
  <si>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</si>
  <si>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</si>
  <si>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</si>
  <si>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</si>
  <si>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</si>
  <si>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</si>
  <si>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</si>
  <si>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</si>
  <si>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</si>
  <si>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</si>
  <si>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</si>
  <si>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</si>
  <si>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</si>
  <si>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</si>
  <si>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</si>
  <si>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</si>
  <si>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</si>
  <si>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</si>
  <si>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</si>
  <si>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</si>
  <si>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</si>
  <si>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</si>
  <si>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</si>
  <si>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</si>
  <si>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</si>
  <si>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</si>
  <si>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</si>
  <si>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</si>
  <si>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</si>
  <si>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</si>
  <si>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</si>
  <si>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</si>
  <si>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</si>
  <si>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</si>
  <si>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</si>
  <si>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</si>
  <si>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</si>
  <si>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</si>
  <si>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</si>
  <si>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</si>
  <si>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</si>
  <si>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</si>
  <si>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</si>
  <si>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</si>
  <si>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</si>
  <si>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</si>
  <si>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</si>
  <si>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</si>
  <si>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</si>
  <si>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</si>
  <si>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</si>
  <si>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</si>
  <si>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</si>
  <si>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</si>
  <si>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</si>
  <si>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</si>
  <si>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</si>
  <si>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</si>
  <si>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</si>
  <si>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</si>
  <si>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</si>
  <si>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</si>
  <si>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</si>
  <si>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</si>
  <si>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</si>
  <si>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</si>
  <si>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</si>
  <si>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</si>
  <si>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</si>
  <si>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</si>
  <si>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</si>
  <si>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</si>
  <si>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</si>
  <si>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</si>
  <si>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</si>
  <si>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</si>
  <si>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</si>
  <si>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</si>
  <si>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</si>
  <si>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</si>
  <si>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</si>
  <si>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</si>
  <si>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</si>
  <si>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</si>
  <si>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</si>
  <si>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</si>
  <si>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</si>
  <si>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</si>
  <si>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</si>
  <si>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</si>
  <si>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</si>
  <si>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</si>
  <si>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</si>
  <si>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</si>
  <si>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</si>
  <si>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</si>
  <si>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</si>
  <si>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</si>
  <si>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</si>
  <si>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</si>
  <si>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</si>
  <si>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</si>
  <si>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</si>
  <si>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</si>
  <si>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</si>
  <si>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</si>
  <si>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</si>
  <si>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</si>
  <si>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</si>
  <si>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</si>
  <si>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</si>
  <si>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</si>
  <si>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</si>
  <si>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</si>
  <si>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</si>
  <si>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</si>
  <si>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</si>
  <si>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</si>
  <si>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</si>
  <si>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</si>
  <si>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</si>
  <si>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</si>
  <si>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</si>
  <si>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</si>
  <si>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</si>
  <si>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</si>
  <si>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</si>
  <si>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</si>
  <si>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</si>
  <si>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</si>
  <si>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</si>
  <si>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</si>
  <si>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</si>
  <si>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</si>
  <si>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</si>
  <si>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</si>
  <si>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</si>
  <si>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</si>
  <si>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</si>
  <si>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</si>
  <si>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</si>
  <si>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</si>
  <si>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</si>
  <si>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</si>
  <si>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</si>
  <si>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</si>
  <si>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</si>
  <si>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</si>
  <si>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</si>
  <si>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</si>
  <si>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</si>
  <si>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</si>
  <si>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</si>
  <si>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</si>
  <si>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</si>
  <si>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</si>
  <si>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</si>
  <si>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</si>
  <si>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</si>
  <si>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</si>
  <si>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</si>
  <si>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</si>
  <si>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</si>
  <si>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</si>
  <si>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</si>
  <si>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</si>
  <si>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</si>
  <si>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</si>
  <si>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</si>
  <si>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</si>
  <si>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</si>
  <si>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</si>
  <si>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</si>
  <si>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</si>
  <si>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</si>
  <si>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</si>
  <si>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</si>
  <si>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</si>
  <si>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</si>
  <si>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</si>
  <si>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</si>
  <si>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</si>
  <si>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</si>
  <si>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</si>
  <si>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</si>
  <si>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</si>
  <si>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</si>
  <si>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</si>
  <si>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</si>
  <si>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</si>
  <si>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</si>
  <si>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</si>
  <si>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</si>
  <si>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</si>
  <si>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</si>
  <si>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</si>
  <si>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</si>
  <si>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</si>
  <si>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</si>
  <si>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</si>
  <si>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</si>
  <si>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</si>
  <si>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</si>
  <si>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</si>
  <si>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</si>
  <si>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</si>
  <si>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</si>
  <si>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</si>
  <si>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</si>
  <si>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</si>
  <si>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</si>
  <si>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</si>
  <si>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</si>
  <si>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</si>
  <si>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</si>
  <si>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</si>
  <si>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</si>
  <si>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</si>
  <si>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</si>
  <si>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</si>
  <si>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</si>
  <si>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</si>
  <si>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</si>
  <si>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</si>
  <si>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</si>
  <si>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</si>
  <si>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</si>
  <si>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</si>
  <si>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</si>
  <si>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</si>
  <si>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</si>
  <si>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</si>
  <si>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</si>
  <si>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</si>
  <si>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</si>
  <si>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</si>
  <si>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</si>
  <si>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</si>
  <si>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</si>
  <si>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</si>
  <si>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</si>
  <si>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</si>
  <si>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</si>
  <si>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</si>
  <si>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</si>
  <si>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</si>
  <si>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</si>
  <si>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</si>
  <si>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</si>
  <si>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</si>
  <si>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</si>
  <si>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</si>
  <si>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</si>
  <si>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</si>
  <si>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</si>
  <si>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</si>
  <si>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</si>
  <si>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</si>
  <si>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</si>
  <si>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</si>
  <si>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</si>
  <si>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</si>
  <si>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</si>
  <si>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</si>
  <si>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</si>
  <si>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</si>
  <si>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</si>
  <si>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</si>
  <si>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</si>
  <si>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</si>
  <si>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</si>
  <si>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</si>
  <si>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</si>
  <si>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</si>
  <si>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</si>
  <si>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</si>
  <si>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</si>
  <si>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</si>
  <si>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</si>
  <si>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</si>
  <si>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</si>
  <si>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</si>
  <si>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</si>
  <si>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</si>
  <si>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</si>
  <si>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</si>
  <si>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</si>
  <si>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</si>
  <si>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</si>
  <si>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</si>
  <si>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</si>
  <si>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</si>
  <si>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</si>
  <si>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</si>
  <si>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</si>
  <si>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</si>
  <si>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</si>
  <si>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</si>
  <si>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</si>
  <si>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</si>
  <si>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</si>
  <si>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</si>
  <si>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</si>
  <si>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</si>
  <si>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</si>
  <si>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</si>
  <si>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</si>
  <si>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</si>
  <si>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</si>
  <si>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</si>
  <si>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</si>
  <si>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</si>
  <si>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</si>
  <si>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</si>
  <si>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</si>
  <si>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</si>
  <si>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</si>
  <si>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</si>
  <si>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</si>
  <si>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</si>
  <si>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</si>
  <si>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</si>
  <si>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</si>
  <si>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</si>
  <si>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</si>
  <si>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</si>
  <si>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</si>
  <si>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</si>
  <si>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</si>
  <si>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</si>
  <si>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</si>
  <si>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</si>
  <si>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</si>
  <si>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</si>
  <si>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</si>
  <si>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</si>
  <si>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</si>
  <si>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</si>
  <si>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</si>
  <si>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</si>
  <si>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</si>
  <si>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</si>
  <si>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</si>
  <si>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</si>
  <si>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</si>
  <si>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</si>
  <si>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</si>
  <si>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</si>
  <si>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</si>
  <si>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</si>
  <si>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</si>
  <si>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</si>
  <si>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</si>
  <si>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</si>
  <si>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</si>
  <si>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</si>
  <si>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</si>
  <si>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</si>
  <si>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</si>
  <si>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</si>
  <si>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</si>
  <si>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</si>
  <si>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</si>
  <si>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</si>
  <si>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</si>
  <si>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</si>
  <si>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</si>
  <si>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</si>
  <si>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</si>
  <si>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</si>
  <si>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</si>
  <si>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</si>
  <si>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</si>
  <si>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</si>
  <si>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</si>
  <si>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</si>
  <si>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</si>
  <si>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</si>
  <si>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</si>
  <si>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</si>
  <si>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</si>
  <si>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</si>
  <si>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</si>
  <si>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</si>
  <si>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</si>
  <si>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</si>
  <si>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</si>
  <si>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</si>
  <si>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</si>
  <si>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</si>
  <si>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</si>
  <si>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</si>
  <si>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</si>
  <si>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</si>
  <si>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</si>
  <si>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</si>
  <si>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</si>
  <si>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</si>
  <si>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</si>
  <si>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</si>
  <si>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</si>
  <si>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</si>
  <si>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</si>
  <si>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</si>
  <si>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</si>
  <si>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</si>
  <si>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</si>
  <si>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</si>
  <si>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</si>
  <si>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</si>
  <si>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</si>
  <si>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</si>
  <si>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</si>
  <si>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</si>
  <si>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</si>
  <si>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</si>
  <si>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</si>
  <si>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</si>
  <si>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</si>
  <si>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</si>
  <si>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</si>
  <si>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</si>
  <si>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</si>
  <si>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</si>
  <si>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</si>
  <si>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</si>
  <si>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</si>
  <si>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</si>
  <si>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</si>
  <si>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</si>
  <si>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</si>
  <si>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</si>
  <si>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</si>
  <si>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</si>
  <si>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</si>
  <si>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</si>
  <si>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</si>
  <si>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</si>
  <si>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</si>
  <si>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</si>
  <si>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</si>
  <si>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</si>
  <si>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</si>
  <si>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</si>
  <si>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</si>
  <si>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</si>
  <si>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</si>
  <si>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</si>
  <si>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</si>
  <si>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</si>
  <si>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</si>
  <si>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</si>
  <si>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</si>
  <si>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</si>
  <si>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</si>
  <si>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</si>
  <si>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</si>
  <si>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</si>
  <si>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</si>
  <si>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</si>
  <si>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</si>
  <si>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</si>
  <si>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</si>
  <si>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</si>
  <si>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</si>
  <si>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</si>
  <si>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</si>
  <si>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</si>
  <si>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</si>
  <si>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</si>
  <si>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</si>
  <si>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</si>
  <si>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</si>
  <si>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</si>
  <si>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</si>
  <si>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</si>
  <si>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</si>
  <si>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</si>
  <si>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</si>
  <si>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</si>
  <si>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</si>
  <si>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</si>
  <si>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</si>
  <si>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</si>
  <si>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</si>
  <si>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</si>
  <si>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</si>
  <si>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</si>
  <si>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</si>
  <si>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</si>
  <si>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</si>
  <si>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</si>
  <si>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</si>
  <si>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</si>
  <si>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</si>
  <si>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</si>
  <si>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</si>
  <si>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</si>
  <si>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</si>
  <si>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</si>
  <si>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</si>
  <si>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</si>
  <si>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</si>
  <si>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</si>
  <si>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</si>
  <si>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</si>
  <si>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</si>
  <si>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</si>
  <si>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</si>
  <si>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</si>
  <si>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</si>
  <si>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</si>
  <si>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</si>
  <si>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</si>
  <si>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</si>
  <si>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</si>
  <si>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</si>
  <si>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</si>
  <si>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</si>
  <si>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</si>
  <si>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</si>
  <si>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</si>
  <si>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</si>
  <si>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</si>
  <si>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</si>
  <si>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</si>
  <si>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</si>
  <si>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</si>
  <si>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</si>
  <si>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</si>
  <si>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</si>
  <si>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</si>
  <si>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</si>
  <si>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</si>
  <si>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</si>
  <si>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</si>
  <si>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</si>
  <si>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</si>
  <si>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</si>
  <si>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</si>
  <si>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</si>
  <si>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</si>
  <si>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</si>
  <si>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</si>
  <si>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</si>
  <si>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</si>
  <si>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</si>
  <si>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</si>
  <si>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</si>
  <si>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</si>
  <si>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</si>
  <si>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</si>
  <si>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</si>
  <si>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</si>
  <si>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</si>
  <si>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</si>
  <si>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</si>
  <si>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</si>
  <si>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</si>
  <si>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</si>
  <si>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</si>
  <si>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</si>
  <si>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</si>
  <si>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</si>
  <si>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</si>
  <si>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</si>
  <si>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</si>
  <si>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</si>
  <si>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</si>
  <si>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</si>
  <si>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</si>
  <si>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</si>
  <si>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</si>
  <si>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</si>
  <si>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</si>
  <si>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</si>
  <si>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</si>
  <si>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</si>
  <si>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</si>
  <si>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</si>
  <si>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</si>
  <si>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</si>
  <si>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</si>
  <si>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</si>
  <si>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</si>
  <si>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</si>
  <si>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</si>
  <si>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</si>
  <si>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</si>
  <si>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</si>
  <si>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</si>
  <si>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</si>
  <si>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</si>
  <si>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</si>
  <si>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</si>
  <si>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</si>
  <si>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</si>
  <si>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</si>
  <si>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</si>
  <si>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</si>
  <si>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</si>
  <si>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</si>
  <si>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</si>
  <si>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</si>
  <si>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</si>
  <si>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</si>
  <si>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</si>
  <si>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</si>
  <si>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</si>
  <si>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</si>
  <si>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</si>
  <si>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</si>
  <si>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</si>
  <si>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</si>
  <si>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</si>
  <si>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</si>
  <si>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</si>
  <si>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</si>
  <si>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</si>
  <si>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</si>
  <si>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</si>
  <si>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</si>
  <si>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</si>
  <si>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</si>
  <si>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</si>
  <si>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</si>
  <si>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</si>
  <si>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</si>
  <si>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</si>
  <si>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</si>
  <si>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</si>
  <si>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</si>
  <si>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</si>
  <si>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</si>
  <si>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</si>
  <si>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</si>
  <si>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</si>
  <si>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</si>
  <si>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</si>
  <si>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</si>
  <si>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</si>
  <si>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</si>
  <si>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</si>
  <si>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</si>
  <si>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</si>
  <si>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</si>
  <si>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</si>
  <si>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</si>
  <si>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</si>
  <si>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</si>
  <si>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</si>
  <si>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</si>
  <si>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</si>
  <si>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</si>
  <si>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</si>
  <si>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</si>
  <si>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</si>
  <si>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</si>
  <si>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</si>
  <si>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</si>
  <si>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</si>
  <si>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</si>
  <si>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</si>
  <si>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</si>
  <si>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</si>
  <si>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</si>
  <si>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</si>
  <si>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</si>
  <si>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</si>
  <si>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</si>
  <si>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</si>
  <si>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</si>
  <si>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</si>
  <si>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</si>
  <si>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</si>
  <si>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</si>
  <si>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</si>
  <si>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</si>
  <si>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</si>
  <si>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</si>
  <si>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</si>
  <si>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</si>
  <si>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</si>
  <si>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</si>
  <si>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</si>
  <si>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</si>
  <si>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</si>
  <si>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</si>
  <si>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</si>
  <si>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</si>
  <si>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</si>
  <si>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</si>
  <si>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</si>
  <si>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</si>
  <si>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</si>
  <si>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</si>
  <si>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</si>
  <si>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</si>
  <si>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</si>
  <si>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</si>
  <si>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</si>
  <si>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</si>
  <si>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</si>
  <si>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</si>
  <si>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</si>
  <si>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</si>
  <si>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</si>
  <si>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</si>
  <si>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</si>
  <si>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</si>
  <si>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</si>
  <si>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</si>
  <si>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</si>
  <si>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</si>
  <si>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</si>
  <si>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</si>
  <si>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</si>
  <si>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</si>
  <si>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</si>
  <si>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</si>
  <si>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</si>
  <si>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</si>
  <si>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</si>
  <si>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</si>
  <si>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</si>
  <si>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</si>
  <si>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</si>
  <si>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</si>
  <si>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</si>
  <si>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</si>
  <si>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</si>
  <si>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</si>
  <si>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</si>
  <si>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</si>
  <si>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</si>
  <si>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</si>
  <si>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</si>
  <si>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</si>
  <si>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</si>
  <si>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</si>
  <si>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</si>
  <si>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</si>
  <si>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</si>
  <si>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</si>
  <si>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</si>
  <si>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</si>
  <si>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</si>
  <si>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</si>
  <si>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</si>
  <si>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</si>
  <si>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</si>
  <si>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</si>
  <si>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</si>
  <si>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</si>
  <si>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</si>
  <si>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</si>
  <si>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</si>
  <si>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</si>
  <si>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</si>
  <si>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</si>
  <si>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</si>
  <si>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</si>
  <si>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</si>
  <si>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</si>
  <si>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</si>
  <si>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</si>
  <si>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</si>
  <si>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</si>
  <si>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</si>
  <si>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</si>
  <si>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</si>
  <si>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</si>
  <si>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</si>
  <si>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</si>
  <si>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</si>
  <si>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</si>
  <si>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</si>
  <si>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</si>
  <si>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</si>
  <si>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</si>
  <si>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</si>
  <si>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</si>
  <si>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</si>
  <si>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</si>
  <si>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</si>
  <si>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</si>
  <si>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</si>
  <si>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</si>
  <si>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</si>
  <si>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</si>
  <si>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</si>
  <si>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</si>
  <si>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</si>
  <si>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</si>
  <si>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</si>
  <si>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</si>
  <si>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</si>
  <si>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</si>
  <si>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</si>
  <si>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</si>
  <si>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</si>
  <si>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</si>
  <si>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</si>
  <si>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</si>
  <si>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</si>
  <si>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</si>
  <si>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</si>
  <si>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</si>
  <si>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</si>
  <si>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</si>
  <si>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</si>
  <si>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</si>
  <si>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</si>
  <si>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</si>
  <si>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</si>
  <si>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</si>
  <si>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</si>
  <si>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</si>
  <si>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</si>
  <si>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</si>
  <si>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</si>
  <si>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</si>
  <si>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</si>
  <si>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</si>
  <si>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</si>
  <si>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</si>
  <si>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</si>
  <si>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</si>
  <si>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</si>
  <si>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</si>
  <si>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</si>
  <si>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</si>
  <si>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</si>
  <si>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</si>
  <si>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</si>
  <si>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</si>
  <si>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</si>
  <si>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</si>
  <si>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</si>
  <si>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</si>
  <si>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</si>
  <si>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</si>
  <si>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</si>
  <si>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</si>
  <si>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</si>
  <si>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</si>
  <si>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</si>
  <si>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</si>
  <si>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</si>
  <si>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</si>
  <si>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</si>
  <si>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</si>
  <si>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</si>
  <si>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</si>
  <si>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</si>
  <si>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</si>
  <si>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</si>
  <si>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</si>
  <si>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</si>
  <si>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</si>
  <si>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</si>
  <si>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</si>
  <si>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</si>
  <si>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</si>
  <si>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</si>
  <si>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</si>
  <si>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</si>
  <si>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</si>
  <si>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</si>
  <si>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</si>
  <si>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</si>
  <si>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</si>
  <si>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</si>
  <si>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</si>
  <si>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</si>
  <si>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</si>
  <si>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</si>
  <si>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</si>
  <si>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</si>
  <si>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</si>
  <si>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</si>
  <si>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</si>
  <si>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</si>
  <si>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</si>
  <si>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</si>
  <si>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</si>
  <si>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</si>
  <si>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</si>
  <si>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</si>
  <si>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</si>
  <si>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</si>
  <si>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</si>
  <si>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</si>
  <si>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</si>
  <si>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</si>
  <si>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</si>
  <si>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</si>
  <si>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</si>
  <si>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</si>
  <si>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</si>
  <si>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</si>
  <si>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</si>
  <si>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</si>
  <si>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</si>
  <si>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</si>
  <si>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</si>
  <si>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</si>
  <si>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</si>
  <si>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</si>
  <si>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</si>
  <si>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</si>
  <si>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</si>
  <si>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</si>
  <si>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</si>
  <si>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</si>
  <si>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</si>
  <si>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</si>
  <si>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</si>
  <si>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</si>
  <si>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</si>
  <si>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</si>
  <si>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</si>
  <si>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</si>
  <si>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</si>
  <si>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</si>
  <si>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</si>
  <si>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</si>
  <si>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</si>
  <si>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</si>
  <si>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</si>
  <si>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</si>
  <si>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</si>
  <si>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</si>
  <si>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</si>
  <si>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</si>
  <si>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</si>
  <si>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</si>
  <si>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</si>
  <si>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</si>
  <si>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</si>
  <si>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</si>
  <si>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</si>
  <si>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</si>
  <si>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</si>
  <si>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</si>
  <si>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</si>
  <si>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</si>
  <si>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</si>
  <si>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</si>
  <si>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</si>
  <si>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</si>
  <si>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</si>
  <si>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</si>
  <si>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</si>
  <si>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</si>
  <si>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</si>
  <si>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</si>
  <si>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</si>
  <si>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</si>
  <si>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</si>
  <si>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</si>
  <si>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</si>
  <si>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</si>
  <si>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</si>
  <si>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</si>
  <si>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</si>
  <si>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</si>
  <si>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</si>
  <si>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</si>
  <si>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</si>
  <si>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</si>
  <si>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</si>
  <si>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</si>
  <si>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</si>
  <si>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</si>
  <si>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</si>
  <si>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</si>
  <si>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</si>
  <si>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</si>
  <si>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</si>
  <si>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</si>
  <si>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</si>
  <si>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</si>
  <si>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</si>
  <si>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</si>
  <si>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</si>
  <si>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</si>
  <si>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</si>
  <si>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</si>
  <si>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</si>
  <si>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</si>
  <si>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</si>
  <si>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</si>
  <si>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</si>
  <si>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</si>
  <si>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</si>
  <si>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</si>
  <si>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</si>
  <si>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</si>
  <si>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</si>
  <si>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</si>
  <si>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</si>
  <si>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</si>
  <si>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</si>
  <si>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</si>
  <si>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</si>
  <si>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</si>
  <si>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</si>
  <si>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</si>
  <si>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</si>
  <si>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</si>
  <si>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</si>
  <si>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</si>
  <si>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</si>
  <si>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</si>
  <si>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</si>
  <si>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</si>
  <si>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</si>
  <si>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</si>
  <si>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</si>
  <si>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</si>
  <si>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</si>
  <si>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</si>
  <si>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</si>
  <si>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</si>
  <si>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</si>
  <si>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</si>
  <si>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</si>
  <si>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</si>
  <si>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</si>
  <si>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</si>
  <si>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</si>
  <si>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</si>
  <si>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</si>
  <si>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</si>
  <si>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</si>
  <si>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</si>
  <si>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</si>
  <si>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</si>
  <si>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</si>
  <si>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</si>
  <si>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</si>
  <si>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</si>
  <si>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</si>
  <si>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</si>
  <si>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</si>
  <si>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</si>
  <si>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</si>
  <si>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</si>
  <si>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</si>
  <si>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</si>
  <si>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</si>
  <si>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</si>
  <si>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</si>
  <si>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</si>
  <si>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</si>
  <si>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</si>
  <si>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</si>
  <si>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</si>
  <si>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</si>
  <si>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</si>
  <si>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</si>
  <si>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</si>
  <si>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</si>
  <si>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</si>
  <si>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</si>
  <si>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</si>
  <si>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</si>
  <si>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</si>
  <si>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</si>
  <si>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</si>
  <si>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</si>
  <si>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</si>
  <si>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</si>
  <si>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</si>
  <si>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</si>
  <si>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</si>
  <si>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</si>
  <si>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</si>
  <si>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</si>
  <si>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</si>
  <si>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</si>
  <si>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</si>
  <si>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</si>
  <si>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</si>
  <si>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</si>
  <si>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</si>
  <si>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</si>
  <si>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</si>
  <si>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</si>
  <si>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</si>
  <si>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</si>
  <si>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</si>
  <si>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</si>
  <si>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</si>
  <si>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</si>
  <si>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</si>
  <si>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</si>
  <si>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</si>
  <si>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</si>
  <si>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</si>
  <si>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</si>
  <si>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</si>
  <si>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</si>
  <si>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</si>
  <si>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</si>
  <si>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</si>
  <si>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</si>
  <si>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</si>
  <si>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</si>
  <si>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</si>
  <si>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</si>
  <si>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</si>
  <si>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</si>
  <si>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</si>
  <si>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</si>
  <si>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</si>
  <si>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</si>
  <si>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</si>
  <si>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</si>
  <si>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</si>
  <si>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</si>
  <si>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</si>
  <si>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</si>
  <si>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</si>
  <si>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</si>
  <si>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</si>
  <si>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</si>
  <si>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</si>
  <si>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</si>
  <si>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</si>
  <si>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</si>
  <si>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</si>
  <si>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</si>
  <si>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</si>
  <si>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</si>
  <si>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</si>
  <si>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</si>
  <si>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</si>
  <si>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</si>
  <si>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</si>
  <si>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</si>
  <si>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</si>
  <si>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</si>
  <si>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</si>
  <si>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</si>
  <si>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</si>
  <si>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</si>
  <si>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</si>
  <si>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</si>
  <si>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</si>
  <si>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</si>
  <si>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</si>
  <si>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</si>
  <si>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</si>
  <si>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</si>
  <si>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</si>
  <si>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</si>
  <si>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</si>
  <si>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</si>
  <si>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</si>
  <si>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</si>
  <si>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</si>
  <si>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</si>
  <si>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</si>
  <si>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</si>
  <si>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</si>
  <si>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</si>
  <si>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</si>
  <si>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</si>
  <si>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</si>
  <si>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</si>
  <si>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</si>
  <si>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</si>
  <si>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</si>
  <si>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</si>
  <si>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</si>
  <si>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</si>
  <si>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</si>
  <si>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</si>
  <si>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</si>
  <si>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</si>
  <si>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</si>
  <si>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</si>
  <si>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</si>
  <si>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</si>
  <si>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</si>
  <si>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</si>
  <si>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</si>
  <si>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</si>
  <si>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</si>
  <si>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</si>
  <si>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</si>
  <si>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</si>
  <si>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</si>
  <si>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</si>
  <si>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</si>
  <si>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</si>
  <si>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</si>
  <si>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</si>
  <si>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</si>
  <si>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</si>
  <si>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</si>
  <si>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</si>
  <si>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</si>
  <si>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</si>
  <si>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</si>
  <si>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</si>
  <si>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</si>
  <si>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</si>
  <si>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</si>
  <si>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</si>
  <si>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</si>
  <si>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</si>
  <si>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</si>
  <si>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</si>
  <si>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</si>
  <si>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</si>
  <si>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</si>
  <si>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</si>
  <si>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</si>
  <si>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</si>
  <si>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</si>
  <si>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</si>
  <si>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</si>
  <si>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</si>
  <si>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</si>
  <si>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</si>
  <si>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</si>
  <si>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</si>
  <si>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</si>
  <si>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</si>
  <si>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</si>
  <si>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</si>
  <si>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</si>
  <si>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</si>
  <si>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</si>
  <si>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</si>
  <si>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</si>
  <si>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</si>
  <si>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</si>
  <si>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</si>
  <si>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</si>
  <si>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</si>
  <si>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</si>
  <si>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</si>
  <si>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</si>
  <si>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</si>
  <si>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</si>
  <si>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</si>
  <si>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</si>
  <si>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</si>
  <si>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</si>
  <si>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</si>
  <si>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</si>
  <si>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</si>
  <si>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</si>
  <si>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</si>
  <si>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</si>
  <si>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</si>
  <si>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</si>
  <si>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</si>
  <si>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</si>
  <si>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</si>
  <si>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</si>
  <si>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</si>
  <si>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</si>
  <si>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</si>
  <si>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</si>
  <si>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</si>
  <si>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</si>
  <si>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</si>
  <si>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</si>
  <si>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</si>
  <si>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</si>
  <si>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</si>
  <si>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</si>
  <si>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</si>
  <si>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</si>
  <si>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</si>
  <si>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</si>
  <si>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</si>
  <si>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</si>
  <si>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</si>
  <si>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</si>
  <si>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</si>
  <si>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</si>
  <si>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</si>
  <si>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</si>
  <si>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</si>
  <si>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</si>
  <si>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</si>
  <si>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</si>
  <si>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</si>
  <si>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</si>
  <si>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</si>
  <si>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</si>
  <si>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</si>
  <si>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</si>
  <si>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</si>
  <si>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</si>
  <si>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</si>
  <si>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</si>
  <si>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</si>
  <si>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</si>
  <si>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</si>
  <si>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</si>
  <si>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</si>
  <si>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</si>
  <si>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</si>
  <si>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</si>
  <si>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</si>
  <si>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</si>
  <si>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</si>
  <si>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</si>
  <si>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</si>
  <si>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</si>
  <si>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</si>
  <si>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</si>
  <si>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</si>
  <si>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</si>
  <si>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</si>
  <si>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</si>
  <si>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</si>
  <si>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</si>
  <si>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</si>
  <si>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</si>
  <si>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</si>
  <si>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</si>
  <si>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</si>
  <si>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</si>
  <si>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</si>
  <si>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</si>
  <si>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</si>
  <si>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</si>
  <si>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</si>
  <si>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</si>
  <si>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</si>
  <si>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</si>
  <si>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</si>
  <si>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</si>
  <si>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</si>
  <si>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</si>
  <si>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</si>
  <si>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</si>
  <si>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</si>
  <si>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</si>
  <si>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</si>
  <si>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</si>
  <si>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</si>
  <si>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</si>
  <si>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</si>
  <si>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</si>
  <si>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</si>
  <si>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</si>
  <si>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</si>
  <si>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</si>
  <si>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</si>
  <si>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</si>
  <si>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</si>
  <si>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</si>
  <si>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</si>
  <si>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</si>
  <si>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</si>
  <si>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</si>
  <si>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</si>
  <si>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</si>
  <si>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</si>
  <si>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</si>
  <si>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</si>
  <si>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</si>
  <si>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</si>
  <si>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</si>
  <si>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</si>
  <si>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</si>
  <si>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</si>
  <si>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</si>
  <si>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</si>
  <si>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</si>
  <si>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</si>
  <si>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</si>
  <si>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</si>
  <si>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</si>
  <si>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</si>
  <si>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</si>
  <si>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</si>
  <si>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</si>
  <si>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</si>
  <si>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</si>
  <si>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</si>
  <si>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</si>
  <si>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</si>
  <si>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</si>
  <si>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</si>
  <si>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</si>
  <si>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</si>
  <si>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</si>
  <si>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</si>
  <si>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</si>
  <si>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</si>
  <si>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</si>
  <si>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</si>
  <si>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</si>
  <si>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</si>
  <si>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</si>
  <si>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</si>
  <si>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</si>
  <si>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</si>
  <si>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</si>
  <si>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</si>
  <si>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</si>
  <si>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</si>
  <si>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</si>
  <si>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</si>
  <si>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</si>
  <si>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</si>
  <si>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</si>
  <si>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</si>
  <si>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</si>
  <si>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</si>
  <si>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</si>
  <si>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</si>
  <si>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</si>
  <si>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</si>
  <si>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</si>
  <si>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</si>
  <si>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</si>
  <si>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</si>
  <si>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</si>
  <si>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</si>
  <si>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</si>
  <si>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</si>
  <si>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</si>
  <si>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</si>
  <si>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</si>
  <si>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</si>
  <si>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</si>
  <si>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</si>
  <si>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</si>
  <si>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</si>
  <si>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</si>
  <si>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</si>
  <si>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</si>
  <si>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</si>
  <si>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</si>
  <si>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</si>
  <si>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</si>
  <si>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</si>
  <si>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</si>
  <si>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</si>
  <si>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</si>
  <si>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</si>
  <si>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</si>
  <si>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</si>
  <si>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</si>
  <si>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</si>
  <si>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</si>
  <si>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</si>
  <si>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</si>
  <si>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</si>
  <si>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</si>
  <si>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</si>
  <si>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</si>
  <si>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</si>
  <si>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</si>
  <si>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</si>
  <si>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</si>
  <si>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</si>
  <si>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</si>
  <si>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</si>
  <si>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</si>
  <si>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</si>
  <si>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</si>
  <si>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</si>
  <si>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</si>
  <si>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</si>
  <si>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</si>
  <si>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</si>
  <si>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</si>
  <si>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</si>
  <si>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</si>
  <si>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</si>
  <si>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</si>
  <si>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</si>
  <si>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</si>
  <si>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</si>
  <si>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</si>
  <si>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</si>
  <si>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</si>
  <si>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</si>
  <si>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</si>
  <si>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</si>
  <si>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</si>
  <si>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</si>
  <si>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</si>
  <si>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</si>
  <si>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</si>
  <si>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</si>
  <si>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</si>
  <si>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</si>
  <si>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</si>
  <si>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</si>
  <si>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</si>
  <si>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</si>
  <si>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</si>
  <si>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</si>
  <si>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</si>
  <si>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</si>
  <si>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</si>
  <si>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</si>
  <si>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</si>
  <si>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</si>
  <si>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</si>
  <si>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</si>
  <si>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</si>
  <si>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</si>
  <si>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</si>
  <si>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</si>
  <si>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</si>
  <si>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</si>
  <si>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</si>
  <si>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</si>
  <si>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</si>
  <si>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</si>
  <si>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</si>
  <si>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</si>
  <si>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</si>
  <si>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</si>
  <si>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</si>
  <si>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</si>
  <si>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</si>
  <si>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</si>
  <si>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</si>
  <si>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</si>
  <si>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</si>
  <si>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</si>
  <si>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</si>
  <si>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</si>
  <si>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</si>
  <si>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</si>
  <si>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</si>
  <si>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</si>
  <si>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</si>
  <si>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</si>
  <si>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</si>
  <si>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</si>
  <si>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</si>
  <si>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</si>
  <si>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</si>
  <si>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</si>
  <si>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</si>
  <si>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</si>
  <si>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</si>
  <si>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</si>
  <si>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</si>
  <si>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</si>
  <si>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</si>
  <si>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</si>
  <si>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</si>
  <si>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</si>
  <si>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</si>
  <si>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</si>
  <si>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</si>
  <si>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</si>
  <si>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</si>
  <si>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</si>
  <si>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</si>
  <si>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</si>
  <si>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</si>
  <si>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</si>
  <si>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</si>
  <si>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</si>
  <si>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</si>
  <si>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</si>
  <si>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</si>
  <si>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</si>
  <si>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</si>
  <si>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</si>
  <si>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</si>
  <si>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</si>
  <si>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</si>
  <si>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</si>
  <si>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</si>
  <si>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</si>
  <si>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</si>
  <si>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</si>
  <si>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</si>
  <si>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</si>
  <si>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</si>
  <si>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</si>
  <si>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</si>
  <si>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</si>
  <si>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</si>
  <si>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</si>
  <si>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</si>
  <si>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</si>
  <si>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</si>
  <si>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</si>
  <si>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</si>
  <si>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</si>
  <si>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</si>
  <si>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</si>
  <si>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</si>
  <si>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</si>
  <si>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</si>
  <si>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</si>
  <si>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</si>
  <si>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</si>
  <si>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</si>
  <si>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</si>
  <si>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</si>
  <si>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</si>
  <si>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</si>
  <si>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</si>
  <si>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</si>
  <si>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</si>
  <si>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</si>
  <si>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</si>
  <si>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</si>
  <si>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</si>
  <si>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</si>
  <si>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</si>
  <si>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</si>
  <si>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</si>
  <si>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</si>
  <si>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</si>
  <si>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</si>
  <si>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</si>
  <si>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</si>
  <si>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</si>
  <si>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</si>
  <si>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</si>
  <si>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</si>
  <si>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</si>
  <si>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</si>
  <si>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</si>
  <si>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</si>
  <si>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</si>
  <si>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</si>
  <si>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</si>
  <si>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</si>
  <si>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</si>
  <si>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</si>
  <si>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</si>
  <si>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</si>
  <si>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</si>
  <si>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</si>
  <si>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</si>
  <si>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</si>
  <si>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</si>
  <si>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</si>
  <si>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</si>
  <si>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</si>
  <si>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</si>
  <si>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</si>
  <si>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</si>
  <si>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</si>
  <si>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</si>
  <si>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</si>
  <si>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</si>
  <si>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</si>
  <si>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</si>
  <si>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</si>
  <si>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</si>
  <si>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</si>
  <si>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</si>
  <si>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</si>
  <si>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</si>
  <si>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</si>
  <si>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</si>
  <si>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</si>
  <si>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</si>
  <si>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</si>
  <si>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</si>
  <si>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</si>
  <si>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</si>
  <si>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</si>
  <si>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</si>
  <si>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</si>
  <si>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</si>
  <si>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</si>
  <si>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</si>
  <si>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</si>
  <si>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</si>
  <si>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</si>
  <si>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</si>
  <si>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</si>
  <si>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</si>
  <si>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</si>
  <si>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</si>
  <si>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</si>
  <si>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</si>
  <si>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</si>
  <si>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</si>
  <si>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</si>
  <si>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</si>
  <si>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</si>
  <si>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</si>
  <si>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</si>
  <si>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</si>
  <si>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</si>
  <si>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</si>
  <si>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</si>
  <si>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</si>
  <si>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</si>
  <si>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</si>
  <si>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</si>
  <si>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</si>
  <si>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</si>
  <si>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</si>
  <si>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</si>
  <si>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</si>
  <si>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</si>
  <si>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</si>
  <si>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</si>
  <si>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</si>
  <si>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</si>
  <si>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</si>
  <si>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</si>
  <si>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</si>
  <si>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</si>
  <si>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</si>
  <si>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</si>
  <si>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</si>
  <si>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</si>
  <si>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</si>
  <si>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</si>
  <si>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</si>
  <si>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</si>
  <si>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</si>
  <si>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</si>
  <si>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</si>
  <si>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</si>
  <si>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</si>
  <si>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</si>
  <si>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</si>
  <si>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</si>
  <si>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</si>
  <si>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</si>
  <si>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</si>
  <si>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</si>
  <si>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</si>
  <si>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</si>
  <si>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</si>
  <si>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</si>
  <si>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</si>
  <si>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</si>
  <si>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</si>
  <si>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</si>
  <si>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</si>
  <si>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</si>
  <si>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</si>
  <si>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</si>
  <si>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</si>
  <si>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</si>
  <si>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</si>
  <si>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</si>
  <si>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</si>
  <si>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</si>
  <si>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</si>
  <si>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</si>
  <si>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</si>
  <si>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</si>
  <si>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</si>
  <si>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</si>
  <si>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</si>
  <si>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</si>
  <si>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</si>
  <si>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</si>
  <si>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</si>
  <si>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</si>
  <si>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</si>
  <si>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</si>
  <si>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</si>
  <si>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</si>
  <si>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</si>
  <si>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</si>
  <si>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</si>
  <si>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</si>
  <si>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</si>
  <si>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</si>
  <si>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</si>
  <si>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</si>
  <si>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</si>
  <si>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</si>
  <si>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</si>
  <si>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</si>
  <si>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</si>
  <si>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</si>
  <si>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</si>
  <si>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</si>
  <si>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</si>
  <si>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</si>
  <si>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</si>
  <si>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</si>
  <si>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</si>
  <si>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</si>
  <si>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</si>
  <si>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</si>
  <si>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</si>
  <si>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</si>
  <si>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</si>
  <si>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</si>
  <si>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</si>
  <si>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</si>
  <si>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</si>
  <si>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</si>
  <si>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</si>
  <si>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</si>
  <si>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</si>
  <si>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</si>
  <si>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</si>
  <si>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</si>
  <si>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</si>
  <si>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</si>
  <si>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</si>
  <si>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</si>
  <si>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</si>
  <si>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</si>
  <si>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</si>
  <si>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</si>
  <si>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</si>
  <si>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</si>
  <si>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</si>
  <si>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</si>
  <si>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</si>
  <si>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</si>
  <si>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</si>
  <si>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</si>
  <si>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</si>
  <si>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</si>
  <si>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</si>
  <si>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</si>
  <si>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</si>
  <si>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</si>
  <si>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</si>
  <si>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</si>
  <si>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</si>
  <si>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</si>
  <si>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</si>
  <si>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</si>
  <si>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</si>
  <si>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</si>
  <si>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</si>
  <si>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</si>
  <si>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</si>
  <si>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</si>
  <si>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</si>
  <si>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</si>
  <si>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</si>
  <si>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</si>
  <si>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</si>
  <si>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</si>
  <si>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</si>
  <si>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</si>
  <si>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</si>
  <si>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</si>
  <si>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</si>
  <si>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</si>
  <si>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</si>
  <si>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</si>
  <si>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</si>
  <si>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</si>
  <si>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</si>
  <si>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</si>
  <si>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</si>
  <si>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</si>
  <si>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</si>
  <si>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</si>
  <si>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</si>
  <si>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</si>
  <si>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</si>
  <si>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</si>
  <si>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</si>
  <si>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</si>
  <si>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</si>
  <si>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</si>
  <si>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</si>
  <si>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</si>
  <si>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</si>
  <si>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</si>
  <si>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</si>
  <si>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</si>
  <si>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</si>
  <si>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</si>
  <si>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</si>
  <si>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</si>
  <si>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</si>
  <si>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</si>
  <si>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</si>
  <si>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</si>
  <si>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</si>
  <si>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</si>
  <si>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</si>
  <si>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</si>
  <si>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</si>
  <si>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</si>
  <si>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</si>
  <si>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</si>
  <si>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</si>
  <si>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</si>
  <si>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</si>
  <si>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</si>
  <si>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</si>
  <si>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</si>
  <si>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</si>
  <si>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</si>
  <si>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</si>
  <si>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</si>
  <si>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</si>
  <si>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</si>
  <si>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</si>
  <si>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</si>
  <si>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</si>
  <si>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</si>
  <si>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</si>
  <si>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</si>
  <si>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</si>
  <si>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</si>
  <si>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</si>
  <si>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</si>
  <si>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</si>
  <si>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</si>
  <si>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</si>
  <si>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</si>
  <si>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</si>
  <si>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</si>
  <si>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</si>
  <si>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</si>
  <si>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</si>
  <si>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</si>
  <si>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</si>
  <si>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</si>
  <si>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</si>
  <si>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</si>
  <si>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</si>
  <si>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</si>
  <si>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</si>
  <si>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</si>
  <si>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</si>
  <si>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</si>
  <si>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</si>
  <si>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</si>
  <si>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</si>
  <si>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</si>
  <si>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</si>
  <si>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</si>
  <si>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</si>
  <si>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</si>
  <si>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</si>
  <si>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</si>
  <si>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</si>
  <si>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</si>
  <si>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</si>
  <si>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</si>
  <si>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</si>
  <si>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</si>
  <si>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</si>
  <si>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</si>
  <si>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</si>
  <si>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</si>
  <si>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</si>
  <si>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</si>
  <si>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</si>
  <si>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</si>
  <si>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</si>
  <si>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</si>
  <si>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</si>
  <si>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</si>
  <si>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</si>
  <si>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</si>
  <si>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</si>
  <si>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</si>
  <si>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</si>
  <si>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</si>
  <si>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</si>
  <si>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</si>
  <si>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</si>
  <si>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</si>
  <si>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</si>
  <si>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</si>
  <si>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</si>
  <si>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</si>
  <si>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</si>
  <si>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</si>
  <si>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</si>
  <si>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</si>
  <si>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</si>
  <si>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</si>
  <si>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</si>
  <si>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</si>
  <si>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</si>
  <si>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</si>
  <si>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</si>
  <si>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</si>
  <si>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</si>
  <si>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</si>
  <si>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</si>
  <si>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</si>
  <si>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</si>
  <si>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</si>
  <si>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</si>
  <si>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</si>
  <si>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</si>
  <si>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</si>
  <si>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</si>
  <si>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</si>
  <si>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</si>
  <si>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</si>
  <si>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</si>
  <si>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</si>
  <si>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</si>
  <si>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</si>
  <si>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</si>
  <si>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</si>
  <si>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</si>
  <si>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</si>
  <si>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</si>
  <si>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</si>
  <si>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</si>
  <si>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</si>
  <si>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</si>
  <si>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</si>
  <si>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</si>
  <si>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</si>
  <si>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</si>
  <si>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</si>
  <si>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</si>
  <si>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</si>
  <si>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</si>
  <si>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</si>
  <si>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</si>
  <si>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</si>
  <si>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</si>
  <si>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</si>
  <si>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</si>
  <si>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</si>
  <si>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</si>
  <si>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</si>
  <si>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</si>
  <si>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</si>
  <si>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</si>
  <si>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</si>
  <si>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</si>
  <si>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</si>
  <si>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</si>
  <si>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</si>
  <si>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</si>
  <si>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</si>
  <si>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</si>
  <si>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</si>
  <si>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</si>
  <si>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</si>
  <si>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</si>
  <si>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</si>
  <si>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</si>
  <si>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</si>
  <si>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</si>
  <si>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</si>
  <si>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</si>
  <si>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</si>
  <si>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</si>
  <si>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</si>
  <si>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</si>
  <si>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</si>
  <si>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</si>
  <si>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</si>
  <si>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</si>
  <si>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</si>
  <si>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</si>
  <si>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</si>
  <si>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</si>
  <si>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</si>
  <si>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</si>
  <si>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</si>
  <si>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</si>
  <si>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</si>
  <si>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</si>
  <si>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</si>
  <si>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</si>
  <si>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</si>
  <si>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</si>
  <si>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</si>
  <si>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</si>
  <si>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</si>
  <si>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</si>
  <si>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</si>
  <si>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</si>
  <si>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</si>
  <si>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</si>
  <si>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</si>
  <si>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</si>
  <si>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</si>
  <si>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</si>
  <si>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</si>
  <si>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</si>
  <si>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</si>
  <si>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</si>
  <si>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</si>
  <si>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</si>
  <si>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</si>
  <si>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</si>
  <si>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</si>
  <si>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</si>
  <si>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</si>
  <si>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</si>
  <si>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</si>
  <si>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</si>
  <si>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</si>
  <si>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</si>
  <si>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</si>
  <si>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</si>
  <si>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</si>
  <si>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</si>
  <si>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</si>
  <si>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</si>
  <si>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</si>
  <si>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</si>
  <si>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</si>
  <si>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</si>
  <si>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</si>
  <si>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</si>
  <si>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</si>
  <si>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</si>
  <si>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</si>
  <si>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</si>
  <si>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</si>
  <si>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</si>
  <si>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</si>
  <si>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</si>
  <si>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</si>
  <si>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</si>
  <si>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</si>
  <si>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</si>
  <si>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</si>
  <si>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</si>
  <si>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</si>
  <si>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</si>
  <si>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</si>
  <si>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</si>
  <si>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</si>
  <si>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</si>
  <si>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</si>
  <si>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</si>
  <si>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</si>
  <si>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</si>
  <si>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</si>
  <si>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</si>
  <si>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</si>
  <si>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</si>
  <si>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</si>
  <si>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</si>
  <si>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</si>
  <si>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</si>
  <si>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</si>
  <si>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</si>
  <si>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</si>
  <si>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</si>
  <si>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</si>
  <si>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</si>
  <si>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</si>
  <si>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</si>
  <si>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</si>
  <si>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</si>
  <si>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</si>
  <si>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</si>
  <si>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</si>
  <si>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</si>
  <si>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</si>
  <si>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</si>
  <si>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</si>
  <si>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</si>
  <si>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</si>
  <si>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</si>
  <si>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</si>
  <si>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</si>
  <si>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</si>
  <si>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</si>
  <si>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</si>
  <si>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</si>
  <si>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</si>
  <si>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</si>
  <si>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</si>
  <si>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</si>
  <si>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</si>
  <si>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</si>
  <si>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</si>
  <si>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</si>
  <si>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</si>
  <si>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</si>
  <si>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</si>
  <si>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</si>
  <si>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</si>
  <si>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</si>
  <si>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</si>
  <si>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</si>
  <si>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</si>
  <si>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</si>
  <si>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</si>
  <si>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</si>
  <si>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</si>
  <si>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</si>
  <si>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</si>
  <si>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</si>
  <si>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</si>
  <si>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</si>
  <si>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</si>
  <si>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</si>
  <si>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</si>
  <si>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</si>
  <si>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</si>
  <si>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</si>
  <si>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</si>
  <si>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</si>
  <si>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</si>
  <si>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</si>
  <si>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</si>
  <si>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</si>
  <si>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</si>
  <si>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</si>
  <si>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</si>
  <si>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</si>
  <si>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</si>
  <si>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</si>
  <si>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</si>
  <si>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</si>
  <si>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</si>
  <si>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</si>
  <si>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</si>
  <si>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</si>
  <si>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</si>
  <si>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</si>
  <si>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</si>
  <si>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</si>
  <si>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</si>
  <si>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</si>
  <si>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</si>
  <si>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</si>
  <si>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</si>
  <si>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</si>
  <si>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</si>
  <si>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</si>
  <si>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</si>
  <si>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</si>
  <si>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</si>
  <si>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</si>
  <si>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</si>
  <si>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</si>
  <si>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</si>
  <si>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</si>
  <si>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</si>
  <si>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</si>
  <si>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</si>
  <si>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</si>
  <si>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</si>
  <si>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</si>
  <si>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</si>
  <si>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</si>
  <si>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</si>
  <si>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</si>
  <si>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</si>
  <si>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</si>
  <si>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</si>
  <si>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</si>
  <si>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</si>
  <si>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</si>
  <si>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</si>
  <si>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</si>
  <si>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</si>
  <si>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</si>
  <si>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</si>
  <si>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</si>
  <si>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</si>
  <si>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</si>
  <si>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</si>
  <si>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</si>
  <si>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</si>
  <si>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</si>
  <si>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</si>
  <si>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</si>
  <si>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</si>
  <si>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</si>
  <si>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</si>
  <si>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</si>
  <si>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</si>
  <si>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</si>
  <si>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</si>
  <si>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</si>
  <si>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</si>
  <si>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</si>
  <si>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</si>
  <si>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</si>
  <si>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</si>
  <si>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</si>
  <si>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</si>
  <si>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</si>
  <si>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</si>
  <si>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</si>
  <si>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</si>
  <si>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</si>
  <si>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</si>
  <si>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</si>
  <si>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</si>
  <si>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</si>
  <si>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</si>
  <si>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</si>
  <si>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</si>
  <si>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</si>
  <si>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</si>
  <si>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</si>
  <si>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</si>
  <si>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</si>
  <si>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</si>
  <si>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</si>
  <si>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</si>
  <si>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</si>
  <si>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</si>
  <si>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</si>
  <si>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</si>
  <si>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</si>
  <si>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</si>
  <si>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</si>
  <si>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</si>
  <si>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</si>
  <si>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</si>
  <si>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</si>
  <si>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</si>
  <si>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</si>
  <si>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</si>
  <si>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</si>
  <si>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</si>
  <si>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</si>
  <si>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</si>
  <si>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</si>
  <si>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</si>
  <si>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</si>
  <si>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</si>
  <si>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</si>
  <si>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</si>
  <si>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</si>
  <si>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</si>
  <si>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</si>
  <si>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</si>
  <si>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</si>
  <si>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</si>
  <si>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</si>
  <si>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</si>
  <si>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</si>
  <si>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</si>
  <si>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</si>
  <si>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</si>
  <si>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</si>
  <si>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</si>
  <si>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</si>
  <si>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</si>
  <si>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</si>
  <si>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</si>
  <si>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</si>
  <si>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</si>
  <si>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</si>
  <si>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</si>
  <si>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</si>
  <si>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</si>
  <si>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</si>
  <si>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</si>
  <si>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</si>
  <si>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</si>
  <si>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</si>
  <si>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</si>
  <si>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</si>
  <si>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</si>
  <si>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</si>
  <si>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</si>
  <si>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</si>
  <si>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</si>
  <si>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</si>
  <si>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</si>
  <si>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</si>
  <si>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</si>
  <si>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</si>
  <si>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</si>
  <si>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</si>
  <si>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</si>
  <si>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</si>
  <si>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</si>
  <si>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</si>
  <si>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</si>
  <si>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</si>
  <si>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</si>
  <si>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</si>
  <si>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</si>
  <si>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</si>
  <si>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</si>
  <si>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</si>
  <si>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</si>
  <si>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</si>
  <si>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</si>
  <si>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</si>
  <si>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</si>
  <si>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</si>
  <si>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</si>
  <si>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</si>
  <si>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</si>
  <si>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</si>
  <si>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</si>
  <si>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</si>
  <si>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</si>
  <si>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</si>
  <si>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</si>
  <si>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</si>
  <si>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</si>
  <si>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</si>
  <si>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</si>
  <si>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</si>
  <si>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</si>
  <si>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</si>
  <si>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</si>
  <si>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</si>
  <si>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</si>
  <si>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</si>
  <si>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</si>
  <si>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</si>
  <si>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</si>
  <si>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</si>
  <si>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</si>
  <si>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</si>
  <si>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</si>
  <si>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</si>
  <si>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</si>
  <si>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</si>
  <si>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</si>
  <si>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</si>
  <si>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</si>
  <si>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</si>
  <si>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</si>
  <si>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</si>
  <si>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</si>
  <si>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</si>
  <si>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</si>
  <si>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</si>
  <si>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</si>
  <si>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</si>
  <si>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</si>
  <si>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</si>
  <si>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</si>
  <si>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</si>
  <si>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</si>
  <si>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</si>
  <si>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</si>
  <si>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</si>
  <si>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</si>
  <si>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</si>
  <si>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</si>
  <si>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</si>
  <si>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</si>
  <si>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</si>
  <si>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</si>
  <si>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</si>
  <si>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</si>
  <si>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</si>
  <si>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</si>
  <si>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</si>
  <si>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</si>
  <si>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</si>
  <si>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</si>
  <si>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</si>
  <si>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</si>
  <si>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</si>
  <si>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</si>
  <si>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</si>
  <si>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</si>
  <si>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</si>
  <si>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</si>
  <si>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</si>
  <si>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</si>
  <si>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</si>
  <si>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</si>
  <si>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</si>
  <si>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</si>
  <si>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</si>
  <si>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</si>
  <si>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</si>
  <si>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</si>
  <si>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</si>
  <si>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</si>
  <si>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</si>
  <si>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</si>
  <si>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</si>
  <si>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</si>
  <si>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</si>
  <si>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</si>
  <si>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</si>
  <si>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</si>
  <si>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</si>
  <si>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</si>
  <si>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</si>
  <si>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</si>
  <si>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</si>
  <si>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</si>
  <si>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</si>
  <si>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</si>
  <si>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</si>
  <si>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</si>
  <si>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</si>
  <si>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</si>
  <si>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</si>
  <si>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</si>
  <si>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</si>
  <si>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</si>
  <si>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</si>
  <si>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</si>
  <si>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</si>
  <si>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</si>
  <si>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</si>
  <si>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</si>
  <si>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</si>
  <si>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</si>
  <si>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</si>
  <si>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</si>
  <si>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</si>
  <si>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</si>
  <si>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</si>
  <si>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</si>
  <si>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</si>
  <si>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</si>
  <si>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</si>
  <si>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</si>
  <si>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</si>
  <si>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</si>
  <si>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</si>
  <si>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</si>
  <si>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</si>
  <si>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</si>
  <si>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</si>
  <si>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</si>
  <si>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</si>
  <si>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</si>
  <si>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</si>
  <si>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</si>
  <si>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</si>
  <si>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</si>
  <si>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</si>
  <si>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</si>
  <si>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</si>
  <si>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</si>
  <si>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</si>
  <si>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</si>
  <si>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</si>
  <si>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</si>
  <si>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</si>
  <si>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</si>
  <si>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</si>
  <si>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</si>
  <si>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</si>
  <si>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</si>
  <si>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</si>
  <si>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</si>
  <si>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</si>
  <si>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</si>
  <si>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</si>
  <si>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</si>
  <si>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</si>
  <si>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</si>
  <si>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</si>
  <si>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</si>
  <si>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</si>
  <si>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</si>
  <si>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</si>
  <si>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</si>
  <si>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</si>
  <si>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</si>
  <si>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</si>
  <si>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</si>
  <si>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</si>
  <si>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</si>
  <si>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</si>
  <si>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</si>
  <si>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</si>
  <si>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</si>
  <si>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</si>
  <si>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</si>
  <si>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</si>
  <si>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</si>
  <si>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</si>
  <si>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</si>
  <si>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</si>
  <si>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</si>
  <si>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</si>
  <si>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</si>
  <si>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</si>
  <si>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</si>
  <si>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</si>
  <si>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</si>
  <si>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</si>
  <si>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</si>
  <si>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</si>
  <si>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</si>
  <si>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</si>
  <si>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</si>
  <si>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</si>
  <si>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</si>
  <si>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</si>
  <si>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</si>
  <si>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</si>
  <si>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</si>
  <si>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</si>
  <si>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</si>
  <si>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</si>
  <si>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</si>
  <si>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</si>
  <si>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</si>
  <si>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</si>
  <si>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</si>
  <si>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</si>
  <si>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</si>
  <si>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</si>
  <si>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</si>
  <si>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</si>
  <si>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</si>
  <si>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</si>
  <si>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</si>
  <si>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</si>
  <si>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</si>
  <si>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</si>
  <si>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</si>
  <si>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</si>
  <si>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</si>
  <si>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</si>
  <si>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</si>
  <si>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</si>
  <si>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</si>
  <si>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</si>
  <si>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</si>
  <si>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</si>
  <si>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</si>
  <si>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</si>
  <si>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</si>
  <si>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</si>
  <si>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</si>
  <si>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</si>
  <si>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</si>
  <si>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</si>
  <si>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</si>
  <si>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</si>
  <si>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</si>
  <si>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</si>
  <si>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</si>
  <si>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</si>
  <si>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</si>
  <si>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</si>
  <si>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</si>
  <si>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</si>
  <si>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</si>
  <si>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</si>
  <si>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</si>
  <si>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</si>
  <si>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</si>
  <si>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</si>
  <si>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</si>
  <si>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</si>
  <si>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</si>
  <si>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</si>
  <si>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</si>
  <si>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</si>
  <si>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</si>
  <si>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</si>
  <si>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</si>
  <si>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</si>
  <si>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</si>
  <si>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</si>
  <si>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</si>
  <si>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</si>
  <si>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</si>
  <si>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</si>
  <si>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</si>
  <si>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</si>
  <si>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</si>
  <si>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</si>
  <si>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</si>
  <si>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</si>
  <si>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</si>
  <si>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</si>
  <si>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</si>
  <si>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</si>
  <si>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</si>
  <si>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</si>
  <si>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</si>
  <si>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</si>
  <si>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</si>
  <si>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</si>
  <si>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</si>
  <si>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</si>
  <si>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</si>
  <si>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</si>
  <si>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</si>
  <si>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</si>
  <si>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</si>
  <si>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</si>
  <si>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</si>
  <si>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</si>
  <si>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</si>
  <si>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</si>
  <si>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</si>
  <si>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</si>
  <si>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</si>
  <si>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</si>
  <si>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</si>
  <si>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</si>
  <si>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</si>
  <si>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</si>
  <si>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</si>
  <si>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</si>
  <si>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</si>
  <si>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</si>
  <si>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</si>
  <si>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</si>
  <si>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</si>
  <si>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</si>
  <si>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</si>
  <si>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</si>
  <si>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</si>
  <si>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</si>
  <si>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</si>
  <si>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</si>
  <si>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</si>
  <si>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</si>
  <si>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</si>
  <si>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</si>
  <si>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</si>
  <si>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</si>
  <si>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</si>
  <si>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</si>
  <si>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</si>
  <si>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</si>
  <si>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</si>
  <si>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</si>
  <si>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</si>
  <si>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</si>
  <si>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</si>
  <si>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</si>
  <si>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</si>
  <si>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</si>
  <si>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</si>
  <si>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</si>
  <si>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</si>
  <si>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</si>
  <si>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</si>
  <si>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</si>
  <si>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</si>
  <si>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</si>
  <si>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</si>
  <si>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</si>
  <si>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</si>
  <si>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</si>
  <si>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</si>
  <si>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</si>
  <si>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</si>
  <si>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</si>
  <si>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</si>
  <si>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</si>
  <si>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</si>
  <si>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</si>
  <si>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</si>
  <si>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</si>
  <si>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</si>
  <si>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</si>
  <si>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</si>
  <si>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</si>
  <si>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</si>
  <si>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</si>
  <si>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</si>
  <si>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</si>
  <si>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</si>
  <si>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</si>
  <si>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</si>
  <si>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</si>
  <si>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</si>
  <si>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</si>
  <si>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</si>
  <si>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</si>
  <si>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</si>
  <si>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</si>
  <si>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</si>
  <si>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</si>
  <si>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</si>
  <si>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</si>
  <si>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</si>
  <si>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</si>
  <si>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</si>
  <si>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</si>
  <si>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</si>
  <si>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</si>
  <si>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</si>
  <si>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</si>
  <si>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</si>
  <si>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</si>
  <si>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</si>
  <si>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</si>
  <si>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</si>
  <si>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</si>
  <si>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</si>
  <si>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</si>
  <si>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</si>
  <si>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</si>
  <si>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</si>
  <si>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</si>
  <si>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</si>
  <si>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</si>
  <si>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</si>
  <si>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</si>
  <si>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</si>
  <si>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</si>
  <si>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</si>
  <si>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</si>
  <si>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</si>
  <si>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</si>
  <si>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</si>
  <si>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</si>
  <si>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</si>
  <si>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</si>
  <si>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</si>
  <si>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</si>
  <si>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</si>
  <si>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</si>
  <si>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</si>
  <si>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</si>
  <si>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</si>
  <si>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</si>
  <si>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</si>
  <si>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</si>
  <si>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</si>
  <si>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</si>
  <si>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</si>
  <si>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</si>
  <si>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</si>
  <si>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</si>
  <si>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</si>
  <si>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</si>
  <si>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</si>
  <si>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</si>
  <si>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</si>
  <si>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</si>
  <si>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</si>
  <si>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</si>
  <si>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</si>
  <si>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</si>
  <si>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</si>
  <si>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</si>
  <si>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</si>
  <si>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</si>
  <si>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</si>
  <si>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</si>
  <si>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</si>
  <si>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</si>
  <si>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</si>
  <si>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</si>
  <si>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</si>
  <si>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</si>
  <si>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</si>
  <si>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</si>
  <si>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</si>
  <si>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</si>
  <si>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</si>
  <si>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</si>
  <si>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</si>
  <si>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</si>
  <si>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</si>
  <si>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</si>
  <si>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</si>
  <si>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</si>
  <si>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</si>
  <si>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</si>
  <si>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</si>
  <si>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</si>
  <si>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</si>
  <si>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</si>
  <si>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</si>
  <si>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</si>
  <si>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</si>
  <si>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</si>
  <si>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</si>
  <si>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</si>
  <si>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</si>
  <si>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</si>
  <si>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</si>
  <si>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</si>
  <si>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</si>
  <si>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</si>
  <si>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</si>
  <si>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</si>
  <si>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</si>
  <si>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</si>
  <si>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</si>
  <si>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</si>
  <si>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</si>
  <si>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</si>
  <si>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</si>
  <si>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</si>
  <si>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</si>
  <si>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</si>
  <si>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</si>
  <si>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</si>
  <si>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</si>
  <si>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</si>
  <si>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</si>
  <si>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</si>
  <si>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</si>
  <si>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</si>
  <si>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</si>
  <si>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</si>
  <si>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</si>
  <si>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</si>
  <si>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</si>
  <si>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</si>
  <si>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</si>
  <si>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</si>
  <si>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</si>
  <si>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</si>
  <si>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</si>
  <si>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</si>
  <si>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</si>
  <si>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</si>
  <si>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</si>
  <si>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</si>
  <si>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</si>
  <si>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</si>
  <si>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</si>
  <si>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</si>
  <si>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</si>
  <si>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</si>
  <si>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</si>
  <si>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</si>
  <si>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</si>
  <si>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</si>
  <si>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</si>
  <si>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</si>
  <si>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</si>
  <si>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</si>
  <si>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</si>
  <si>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</si>
  <si>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</si>
  <si>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</si>
  <si>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</si>
  <si>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</si>
  <si>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</si>
  <si>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</si>
  <si>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</si>
  <si>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</si>
  <si>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</si>
  <si>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</si>
  <si>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</si>
  <si>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</si>
  <si>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</si>
  <si>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</si>
  <si>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</si>
  <si>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</si>
  <si>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</si>
  <si>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</si>
  <si>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</si>
  <si>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</si>
  <si>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</si>
  <si>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</si>
  <si>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</si>
  <si>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</si>
  <si>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</si>
  <si>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</si>
  <si>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</si>
  <si>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</si>
  <si>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</si>
  <si>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</si>
  <si>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</si>
  <si>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</si>
  <si>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</si>
  <si>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</si>
  <si>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</si>
  <si>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</si>
  <si>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</si>
  <si>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</si>
  <si>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</si>
  <si>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</si>
  <si>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</si>
  <si>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</si>
  <si>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</si>
  <si>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</si>
  <si>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</si>
  <si>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</si>
  <si>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</si>
  <si>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</si>
  <si>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</si>
  <si>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</si>
  <si>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</si>
  <si>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</si>
  <si>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</si>
  <si>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</si>
  <si>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</si>
  <si>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</si>
  <si>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</si>
  <si>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</si>
  <si>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</si>
  <si>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</si>
  <si>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</si>
  <si>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</si>
  <si>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</si>
  <si>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</si>
  <si>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</si>
  <si>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</si>
  <si>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</si>
  <si>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</si>
  <si>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</si>
  <si>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</si>
  <si>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</si>
  <si>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</si>
  <si>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</si>
  <si>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</si>
  <si>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</si>
  <si>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</si>
  <si>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</si>
  <si>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</si>
  <si>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</si>
  <si>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</si>
  <si>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</si>
  <si>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</si>
  <si>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</si>
  <si>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</si>
  <si>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</si>
  <si>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</si>
  <si>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</si>
  <si>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</si>
  <si>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</si>
  <si>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</si>
  <si>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</si>
  <si>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</si>
  <si>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</si>
  <si>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</si>
  <si>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</si>
  <si>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</si>
  <si>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</si>
  <si>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</si>
  <si>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</si>
  <si>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</si>
  <si>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</si>
  <si>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</si>
  <si>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</si>
  <si>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</si>
  <si>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</si>
  <si>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</si>
  <si>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</si>
  <si>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</si>
  <si>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</si>
  <si>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</si>
  <si>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</si>
  <si>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</si>
  <si>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</si>
  <si>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</si>
  <si>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</si>
  <si>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</si>
  <si>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</si>
  <si>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</si>
  <si>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</si>
  <si>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</si>
  <si>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</si>
  <si>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</si>
  <si>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</si>
  <si>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</si>
  <si>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</si>
  <si>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</si>
  <si>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</si>
  <si>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</si>
  <si>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</si>
  <si>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</si>
  <si>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</si>
  <si>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</si>
  <si>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</si>
  <si>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</si>
  <si>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</si>
  <si>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</si>
  <si>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</si>
  <si>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</si>
  <si>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</si>
  <si>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</si>
  <si>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</si>
  <si>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</si>
  <si>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</si>
  <si>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</si>
  <si>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</si>
  <si>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</si>
  <si>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</si>
  <si>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</si>
  <si>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</si>
  <si>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</si>
  <si>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</si>
  <si>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</si>
  <si>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</si>
  <si>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</si>
  <si>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</si>
  <si>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</si>
  <si>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</si>
  <si>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</si>
  <si>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</si>
  <si>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</si>
  <si>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</si>
  <si>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</si>
  <si>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</si>
  <si>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</si>
  <si>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</si>
  <si>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</si>
  <si>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</si>
  <si>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</si>
  <si>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</si>
  <si>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</si>
  <si>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</si>
  <si>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</si>
  <si>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</si>
  <si>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</si>
  <si>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</si>
  <si>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</si>
  <si>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</si>
  <si>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</si>
  <si>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</si>
  <si>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</si>
  <si>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</si>
  <si>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</si>
  <si>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</si>
  <si>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</si>
  <si>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</si>
  <si>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</si>
  <si>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</si>
  <si>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</si>
  <si>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</si>
  <si>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</si>
  <si>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</si>
  <si>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</si>
  <si>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</si>
  <si>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</si>
  <si>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</si>
  <si>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</si>
  <si>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</si>
  <si>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</si>
  <si>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</si>
  <si>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</si>
  <si>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</si>
  <si>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</si>
  <si>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</si>
  <si>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</si>
  <si>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</si>
  <si>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</si>
  <si>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</si>
  <si>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</si>
  <si>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</si>
  <si>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</si>
  <si>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</si>
  <si>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</si>
  <si>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</si>
  <si>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</si>
  <si>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</si>
  <si>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</si>
  <si>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</si>
  <si>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</si>
  <si>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</si>
  <si>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</si>
  <si>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</si>
  <si>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</si>
  <si>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</si>
  <si>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</si>
  <si>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</si>
  <si>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</si>
  <si>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</si>
  <si>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</si>
  <si>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</si>
  <si>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</si>
  <si>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</si>
  <si>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</si>
  <si>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</si>
  <si>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</si>
  <si>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</si>
  <si>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</si>
  <si>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</si>
  <si>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</si>
  <si>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</si>
  <si>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</si>
  <si>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</si>
  <si>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</si>
  <si>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</si>
  <si>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</si>
  <si>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</si>
  <si>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</si>
  <si>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</si>
  <si>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</si>
  <si>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</si>
  <si>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</si>
  <si>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</si>
  <si>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</si>
  <si>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</si>
  <si>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</si>
  <si>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</si>
  <si>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</si>
  <si>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</si>
  <si>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</si>
  <si>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</si>
  <si>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</si>
  <si>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</si>
  <si>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</si>
  <si>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</si>
  <si>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</si>
  <si>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</si>
  <si>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</si>
  <si>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</si>
  <si>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</si>
  <si>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</si>
  <si>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</si>
  <si>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</si>
  <si>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</si>
  <si>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</si>
  <si>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</si>
  <si>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</si>
  <si>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</si>
  <si>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</si>
  <si>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</si>
  <si>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</si>
  <si>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</si>
  <si>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</si>
  <si>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</si>
  <si>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</si>
  <si>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</si>
  <si>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</si>
  <si>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</si>
  <si>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</si>
  <si>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</si>
  <si>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</si>
  <si>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</si>
  <si>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</si>
  <si>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</si>
  <si>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</si>
  <si>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</si>
  <si>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</si>
  <si>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</si>
  <si>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</si>
  <si>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</si>
  <si>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</si>
  <si>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</si>
  <si>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</si>
  <si>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</si>
  <si>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</si>
  <si>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</si>
  <si>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</si>
  <si>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</si>
  <si>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</si>
  <si>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</si>
  <si>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</si>
  <si>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</si>
  <si>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</si>
  <si>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</si>
  <si>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</si>
  <si>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</si>
  <si>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</si>
  <si>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</si>
  <si>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</si>
  <si>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</si>
  <si>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</si>
  <si>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</si>
  <si>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</si>
  <si>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</si>
  <si>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</si>
  <si>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</si>
  <si>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</si>
  <si>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</si>
  <si>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</si>
  <si>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</si>
  <si>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</si>
  <si>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</si>
  <si>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</si>
  <si>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</si>
  <si>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</si>
  <si>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</si>
  <si>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</si>
  <si>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</si>
  <si>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</si>
  <si>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</si>
  <si>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</si>
  <si>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</si>
  <si>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</si>
  <si>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</si>
  <si>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</si>
  <si>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</si>
  <si>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</si>
  <si>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</si>
  <si>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</si>
  <si>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</si>
  <si>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</si>
  <si>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</si>
  <si>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</si>
  <si>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</si>
  <si>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</si>
  <si>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</si>
  <si>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</si>
  <si>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</si>
  <si>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</si>
  <si>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</si>
  <si>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</si>
  <si>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</si>
  <si>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</si>
  <si>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</si>
  <si>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</si>
  <si>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</si>
  <si>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</si>
  <si>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</si>
  <si>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</si>
  <si>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</si>
  <si>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</si>
  <si>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</si>
  <si>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</si>
  <si>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</si>
  <si>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</si>
  <si>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</si>
  <si>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</si>
  <si>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</si>
  <si>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</si>
  <si>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</si>
  <si>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</si>
  <si>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</si>
  <si>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</si>
  <si>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</si>
  <si>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</si>
  <si>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</si>
  <si>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</si>
  <si>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</si>
  <si>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</si>
  <si>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</si>
  <si>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</si>
  <si>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</si>
  <si>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</si>
  <si>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</si>
  <si>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</si>
  <si>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</si>
  <si>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</si>
  <si>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</si>
  <si>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</si>
  <si>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</si>
  <si>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</si>
  <si>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</si>
  <si>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</si>
  <si>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</si>
  <si>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</si>
  <si>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</si>
  <si>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</si>
  <si>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</si>
  <si>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</si>
  <si>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</si>
  <si>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</si>
  <si>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</si>
  <si>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</si>
  <si>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</si>
  <si>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</si>
  <si>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</si>
  <si>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</si>
  <si>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</si>
  <si>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</si>
  <si>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</si>
  <si>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</si>
  <si>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</si>
  <si>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</si>
  <si>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</si>
  <si>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</si>
  <si>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</si>
  <si>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</si>
  <si>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</si>
  <si>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</si>
  <si>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</si>
  <si>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</si>
  <si>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</si>
  <si>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</si>
  <si>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</si>
  <si>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</si>
  <si>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</si>
  <si>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</si>
  <si>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</si>
  <si>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</si>
  <si>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</si>
  <si>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</si>
  <si>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</si>
  <si>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</si>
  <si>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</si>
  <si>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</si>
  <si>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</si>
  <si>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</si>
  <si>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</si>
  <si>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</si>
  <si>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</si>
  <si>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</si>
  <si>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</si>
  <si>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</si>
  <si>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</si>
  <si>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</si>
  <si>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</si>
  <si>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</si>
  <si>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</si>
  <si>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</si>
  <si>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</si>
  <si>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</si>
  <si>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</si>
  <si>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</si>
  <si>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</si>
  <si>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</si>
  <si>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</si>
  <si>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</si>
  <si>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</si>
  <si>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</si>
  <si>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</si>
  <si>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</si>
  <si>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</si>
  <si>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</si>
  <si>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</si>
  <si>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</si>
  <si>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</si>
  <si>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</si>
  <si>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</si>
  <si>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</si>
  <si>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</si>
  <si>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</si>
  <si>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</si>
  <si>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</si>
  <si>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</si>
  <si>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</si>
  <si>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</si>
  <si>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</si>
  <si>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</si>
  <si>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</si>
  <si>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</si>
  <si>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</si>
  <si>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</si>
  <si>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</si>
  <si>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</si>
  <si>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</si>
  <si>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</si>
  <si>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</si>
  <si>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</si>
  <si>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</si>
  <si>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</si>
  <si>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</si>
  <si>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</si>
  <si>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</si>
  <si>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</si>
  <si>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</si>
  <si>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</si>
  <si>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</si>
  <si>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</si>
  <si>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</si>
  <si>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</si>
  <si>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</si>
  <si>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</si>
  <si>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</si>
  <si>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</si>
  <si>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</si>
  <si>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</si>
  <si>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</si>
  <si>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</si>
  <si>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</si>
  <si>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</si>
  <si>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</si>
  <si>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</si>
  <si>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</si>
  <si>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</si>
  <si>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</si>
  <si>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</si>
  <si>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</si>
  <si>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</si>
  <si>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</si>
  <si>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</si>
  <si>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</si>
  <si>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</si>
  <si>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</si>
  <si>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</si>
  <si>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</si>
  <si>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</si>
  <si>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</si>
  <si>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</si>
  <si>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</si>
  <si>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</si>
  <si>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</si>
  <si>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</si>
  <si>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</si>
  <si>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</si>
  <si>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</si>
  <si>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</si>
  <si>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</si>
  <si>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</si>
  <si>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</si>
  <si>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</si>
  <si>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</si>
  <si>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</si>
  <si>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</si>
  <si>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</si>
  <si>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</si>
  <si>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</si>
  <si>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</si>
  <si>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</si>
  <si>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</si>
  <si>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</si>
  <si>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</si>
  <si>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</si>
  <si>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</si>
  <si>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</si>
  <si>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</si>
  <si>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</si>
  <si>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</si>
  <si>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</si>
  <si>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</si>
  <si>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</si>
  <si>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</si>
  <si>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</si>
  <si>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</si>
  <si>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</si>
  <si>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</si>
  <si>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</si>
  <si>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</si>
  <si>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</si>
  <si>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</si>
  <si>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</si>
  <si>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</si>
  <si>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</si>
  <si>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</si>
  <si>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</si>
  <si>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</si>
  <si>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</si>
  <si>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</si>
  <si>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</si>
  <si>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</si>
  <si>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</si>
  <si>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</si>
  <si>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</si>
  <si>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</si>
  <si>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</si>
  <si>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</si>
  <si>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</si>
  <si>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</si>
  <si>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</si>
  <si>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</si>
  <si>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</si>
  <si>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</si>
  <si>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</si>
  <si>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</si>
  <si>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</si>
  <si>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</si>
  <si>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</si>
  <si>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</si>
  <si>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</si>
  <si>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</si>
  <si>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</si>
  <si>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</si>
  <si>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</si>
  <si>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</si>
  <si>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</si>
  <si>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</si>
  <si>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</si>
  <si>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</si>
  <si>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</si>
  <si>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</si>
  <si>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</si>
  <si>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</si>
  <si>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</si>
  <si>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</si>
  <si>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</si>
  <si>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</si>
  <si>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</si>
  <si>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</si>
  <si>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</si>
  <si>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</si>
  <si>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</si>
  <si>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</si>
  <si>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</si>
  <si>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</si>
  <si>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</si>
  <si>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</si>
  <si>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</si>
  <si>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</si>
  <si>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</si>
  <si>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</si>
  <si>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</si>
  <si>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</si>
  <si>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</si>
  <si>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</si>
  <si>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</si>
  <si>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</si>
  <si>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</si>
  <si>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</si>
  <si>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</si>
  <si>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</si>
  <si>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</si>
  <si>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</si>
  <si>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</si>
  <si>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</si>
  <si>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</si>
  <si>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</si>
  <si>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</si>
  <si>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</si>
  <si>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</si>
  <si>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</si>
  <si>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</si>
  <si>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</si>
  <si>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</si>
  <si>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</si>
  <si>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</si>
  <si>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</si>
  <si>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</si>
  <si>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</si>
  <si>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</si>
  <si>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</si>
  <si>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</si>
  <si>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</si>
  <si>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</si>
  <si>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</si>
  <si>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</si>
  <si>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</si>
  <si>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</si>
  <si>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</si>
  <si>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</si>
  <si>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</si>
  <si>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</si>
  <si>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</si>
  <si>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</si>
  <si>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</si>
  <si>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</si>
  <si>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</si>
  <si>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</si>
  <si>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</si>
  <si>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</si>
  <si>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</si>
  <si>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</si>
  <si>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</si>
  <si>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</si>
  <si>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</si>
  <si>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</si>
  <si>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</si>
  <si>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</si>
  <si>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</si>
  <si>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</si>
  <si>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</si>
  <si>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</si>
  <si>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</si>
  <si>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</si>
  <si>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</si>
  <si>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</si>
  <si>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</si>
  <si>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</si>
  <si>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</si>
  <si>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</si>
  <si>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</si>
  <si>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</si>
  <si>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</si>
  <si>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</si>
  <si>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</si>
  <si>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</si>
  <si>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</si>
  <si>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</si>
  <si>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</si>
  <si>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</si>
  <si>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</si>
  <si>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</si>
  <si>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</si>
  <si>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</si>
  <si>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</si>
  <si>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</si>
  <si>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</si>
  <si>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</si>
  <si>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</si>
  <si>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</si>
  <si>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</si>
  <si>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</si>
  <si>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</si>
  <si>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</si>
  <si>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</si>
  <si>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</si>
  <si>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</si>
  <si>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</si>
  <si>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</si>
  <si>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</si>
  <si>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</si>
  <si>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</si>
  <si>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</si>
  <si>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</si>
  <si>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</si>
  <si>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</si>
  <si>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</si>
  <si>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</si>
  <si>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</si>
  <si>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</si>
  <si>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</si>
  <si>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</si>
  <si>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</si>
  <si>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</si>
  <si>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</si>
  <si>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</si>
  <si>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</si>
  <si>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</si>
  <si>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</si>
  <si>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</si>
  <si>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</si>
  <si>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</si>
  <si>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</si>
  <si>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</si>
  <si>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</si>
  <si>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</si>
  <si>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</si>
  <si>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</si>
  <si>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</si>
  <si>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</si>
  <si>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</si>
  <si>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</si>
  <si>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</si>
  <si>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</si>
  <si>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</si>
  <si>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</si>
  <si>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</si>
  <si>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</si>
  <si>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</si>
  <si>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</si>
  <si>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</si>
  <si>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</si>
  <si>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</si>
  <si>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</si>
  <si>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</si>
  <si>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</si>
  <si>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</si>
  <si>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</si>
  <si>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</si>
  <si>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</si>
  <si>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</si>
  <si>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</si>
  <si>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</si>
  <si>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</si>
  <si>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</si>
  <si>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</si>
  <si>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</si>
  <si>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</si>
  <si>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</si>
  <si>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</si>
  <si>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</si>
  <si>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</si>
  <si>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</si>
  <si>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</si>
  <si>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</si>
  <si>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</si>
  <si>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</si>
  <si>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</si>
  <si>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</si>
  <si>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</si>
  <si>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</si>
  <si>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</si>
  <si>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</si>
  <si>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</si>
  <si>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</si>
  <si>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</si>
  <si>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</si>
  <si>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</si>
  <si>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</si>
  <si>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</si>
  <si>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</si>
  <si>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</si>
  <si>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</si>
  <si>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</si>
  <si>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</si>
  <si>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</si>
  <si>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</si>
  <si>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</si>
  <si>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</si>
  <si>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</si>
  <si>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</si>
  <si>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</si>
  <si>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</si>
  <si>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</si>
  <si>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</si>
  <si>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</si>
  <si>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</si>
  <si>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</si>
  <si>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</si>
  <si>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</si>
  <si>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</si>
  <si>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</si>
  <si>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</si>
  <si>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</si>
  <si>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</si>
  <si>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</si>
  <si>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</si>
  <si>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</si>
  <si>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</si>
  <si>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</si>
  <si>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</si>
  <si>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</si>
  <si>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</si>
  <si>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</si>
  <si>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</si>
  <si>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</si>
  <si>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</si>
  <si>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</si>
  <si>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</si>
  <si>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</si>
  <si>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</si>
  <si>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</si>
  <si>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</si>
  <si>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</si>
  <si>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</si>
  <si>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</si>
  <si>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</si>
  <si>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</si>
  <si>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</si>
  <si>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</si>
  <si>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</si>
  <si>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</si>
  <si>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</si>
  <si>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</si>
  <si>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</si>
  <si>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</si>
  <si>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</si>
  <si>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</si>
  <si>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</si>
  <si>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</si>
  <si>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</si>
  <si>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</si>
  <si>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</si>
  <si>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</si>
  <si>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</si>
  <si>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</si>
  <si>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</si>
  <si>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</si>
  <si>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</si>
  <si>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</si>
  <si>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</si>
  <si>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</si>
  <si>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</si>
  <si>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</si>
  <si>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</si>
  <si>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</si>
  <si>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</si>
  <si>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</si>
  <si>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</si>
  <si>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</si>
  <si>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</si>
  <si>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</si>
  <si>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</si>
  <si>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</si>
  <si>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</si>
  <si>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</si>
  <si>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</si>
  <si>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</si>
  <si>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</si>
  <si>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</si>
  <si>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</si>
  <si>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</si>
  <si>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</si>
  <si>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</si>
  <si>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</si>
  <si>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</si>
  <si>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</si>
  <si>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</si>
  <si>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</si>
  <si>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</si>
  <si>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</si>
  <si>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</si>
  <si>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</si>
  <si>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</si>
  <si>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</si>
  <si>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</si>
  <si>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</si>
  <si>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</si>
  <si>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</si>
  <si>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</si>
  <si>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</si>
  <si>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</si>
  <si>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</si>
  <si>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</si>
  <si>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</si>
  <si>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</si>
  <si>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</si>
  <si>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</si>
  <si>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</si>
  <si>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</si>
  <si>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</si>
  <si>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</si>
  <si>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</si>
  <si>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</si>
  <si>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</si>
  <si>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</si>
  <si>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</si>
  <si>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</si>
  <si>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</si>
  <si>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</si>
  <si>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</si>
  <si>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</si>
  <si>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</si>
  <si>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</si>
  <si>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</si>
  <si>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</si>
  <si>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</si>
  <si>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</si>
  <si>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</si>
  <si>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</si>
  <si>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</si>
  <si>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</si>
  <si>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</si>
  <si>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</si>
  <si>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</si>
  <si>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</si>
  <si>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</si>
  <si>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</si>
  <si>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</si>
  <si>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</si>
  <si>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</si>
  <si>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</si>
  <si>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</si>
  <si>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</si>
  <si>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</si>
  <si>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</si>
  <si>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</si>
  <si>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</si>
  <si>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</si>
  <si>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</si>
  <si>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</si>
  <si>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</si>
  <si>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</si>
  <si>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</si>
  <si>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</si>
  <si>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</si>
  <si>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</si>
  <si>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</si>
  <si>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</si>
  <si>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</si>
  <si>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</si>
  <si>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</si>
  <si>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</si>
  <si>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</si>
  <si>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</si>
  <si>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</si>
  <si>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</si>
  <si>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</si>
  <si>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</si>
  <si>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</si>
  <si>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</si>
  <si>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</si>
  <si>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</si>
  <si>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</si>
  <si>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</si>
  <si>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</si>
  <si>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</si>
  <si>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</si>
  <si>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</si>
  <si>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</si>
  <si>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</si>
  <si>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</si>
  <si>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</si>
  <si>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</si>
  <si>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</si>
  <si>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</si>
  <si>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</si>
  <si>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</si>
  <si>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</si>
  <si>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</si>
  <si>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</si>
  <si>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</si>
  <si>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</si>
  <si>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</si>
  <si>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</si>
  <si>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</si>
  <si>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</si>
  <si>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</si>
  <si>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</si>
  <si>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</si>
  <si>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</si>
  <si>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</si>
  <si>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</si>
  <si>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</si>
  <si>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</si>
  <si>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</si>
  <si>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</si>
  <si>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</si>
  <si>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</si>
  <si>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</si>
  <si>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</si>
  <si>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</si>
  <si>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</si>
  <si>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</si>
  <si>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</si>
  <si>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</si>
  <si>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</si>
  <si>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</si>
  <si>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</si>
  <si>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</si>
  <si>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</si>
  <si>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</si>
  <si>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</si>
  <si>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</si>
  <si>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</si>
  <si>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</si>
  <si>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</si>
  <si>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</si>
  <si>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</si>
  <si>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</si>
  <si>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</si>
  <si>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</si>
  <si>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</si>
  <si>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</si>
  <si>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</si>
  <si>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</si>
  <si>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</si>
  <si>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</si>
  <si>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</si>
  <si>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</si>
  <si>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</si>
  <si>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</si>
  <si>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</si>
  <si>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</si>
  <si>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</si>
  <si>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</si>
  <si>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</si>
  <si>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</si>
  <si>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</si>
  <si>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</si>
  <si>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</si>
  <si>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</si>
  <si>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</si>
  <si>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</si>
  <si>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</si>
  <si>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</si>
  <si>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</si>
  <si>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</si>
  <si>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</si>
  <si>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</si>
  <si>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</si>
  <si>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</si>
  <si>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</si>
  <si>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</si>
  <si>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</si>
  <si>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</si>
  <si>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</si>
  <si>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</si>
  <si>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</si>
  <si>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</si>
  <si>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</si>
  <si>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</si>
  <si>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</si>
  <si>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</si>
  <si>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</si>
  <si>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</si>
  <si>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</si>
  <si>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</si>
  <si>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</si>
  <si>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</si>
  <si>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</si>
  <si>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</si>
  <si>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</si>
  <si>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</si>
  <si>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</si>
  <si>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</si>
  <si>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</si>
  <si>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</si>
  <si>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</si>
  <si>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</si>
  <si>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</si>
  <si>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</si>
  <si>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</si>
  <si>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</si>
  <si>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</si>
  <si>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</si>
  <si>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</si>
  <si>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</si>
  <si>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</si>
  <si>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</si>
  <si>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</si>
  <si>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</si>
  <si>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</si>
  <si>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</si>
  <si>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</si>
  <si>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</si>
  <si>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</si>
  <si>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</si>
  <si>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</si>
  <si>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</si>
  <si>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</si>
  <si>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</si>
  <si>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</si>
  <si>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</si>
  <si>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</si>
  <si>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</si>
  <si>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</si>
  <si>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</si>
  <si>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</si>
  <si>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</si>
  <si>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</si>
  <si>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</si>
  <si>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</si>
  <si>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</si>
  <si>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</si>
  <si>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</si>
  <si>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</si>
  <si>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</si>
  <si>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</si>
  <si>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</si>
  <si>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</si>
  <si>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</si>
  <si>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</si>
  <si>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</si>
  <si>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</si>
  <si>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</si>
  <si>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</si>
  <si>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</si>
  <si>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</si>
  <si>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</si>
  <si>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</si>
  <si>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</si>
  <si>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</si>
  <si>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</si>
  <si>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</si>
  <si>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</si>
  <si>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</si>
  <si>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</si>
  <si>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</si>
  <si>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</si>
  <si>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</si>
  <si>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</si>
  <si>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</si>
  <si>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</si>
  <si>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</si>
  <si>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</si>
  <si>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</si>
  <si>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</si>
  <si>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</si>
  <si>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</si>
  <si>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</si>
  <si>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</si>
  <si>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</si>
  <si>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</si>
  <si>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</si>
  <si>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</si>
  <si>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</si>
  <si>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</si>
  <si>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</si>
  <si>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</si>
  <si>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</si>
  <si>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</si>
  <si>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</si>
  <si>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</si>
  <si>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</si>
  <si>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</si>
  <si>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</si>
  <si>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</si>
  <si>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</si>
  <si>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</si>
  <si>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</si>
  <si>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</si>
  <si>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</si>
  <si>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</si>
  <si>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</si>
  <si>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</si>
  <si>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</si>
  <si>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</si>
  <si>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</si>
  <si>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</si>
  <si>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</si>
  <si>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</si>
  <si>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</si>
  <si>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</si>
  <si>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</si>
  <si>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</si>
  <si>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</si>
  <si>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</si>
  <si>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</si>
  <si>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</si>
  <si>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</si>
  <si>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</si>
  <si>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</si>
  <si>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</si>
  <si>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</si>
  <si>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</si>
  <si>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</si>
  <si>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</si>
  <si>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</si>
  <si>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</si>
  <si>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</si>
  <si>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</si>
  <si>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</si>
  <si>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</si>
  <si>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</si>
  <si>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</si>
  <si>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</si>
  <si>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</si>
  <si>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</si>
  <si>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</si>
  <si>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</si>
  <si>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</si>
  <si>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</si>
  <si>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</si>
  <si>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</si>
  <si>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</si>
  <si>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</si>
  <si>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</si>
  <si>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</si>
  <si>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</si>
  <si>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</si>
  <si>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</si>
  <si>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</si>
  <si>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</si>
  <si>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</si>
  <si>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</si>
  <si>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</si>
  <si>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</si>
  <si>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</si>
  <si>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</si>
  <si>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</si>
  <si>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</si>
  <si>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</si>
  <si>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</si>
  <si>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</si>
  <si>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</si>
  <si>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</si>
  <si>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</si>
  <si>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</si>
  <si>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</si>
  <si>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</si>
  <si>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</si>
  <si>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</si>
  <si>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</si>
  <si>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</si>
  <si>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</si>
  <si>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</si>
  <si>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</si>
  <si>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</si>
  <si>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</si>
  <si>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</si>
  <si>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</si>
  <si>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</si>
  <si>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</si>
  <si>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</si>
  <si>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</si>
  <si>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</si>
  <si>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</si>
  <si>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</si>
  <si>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</si>
  <si>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</si>
  <si>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</si>
  <si>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</si>
  <si>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</si>
  <si>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</si>
  <si>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</si>
  <si>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</si>
  <si>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</si>
  <si>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</si>
  <si>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</si>
  <si>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</si>
  <si>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</si>
  <si>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</si>
  <si>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</si>
  <si>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</si>
  <si>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</si>
  <si>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</si>
  <si>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</si>
  <si>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</si>
  <si>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</si>
  <si>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</si>
  <si>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</si>
  <si>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</si>
  <si>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</si>
  <si>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</si>
  <si>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</si>
  <si>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</si>
  <si>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</si>
  <si>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</si>
  <si>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</si>
  <si>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</si>
  <si>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</si>
  <si>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</si>
  <si>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</si>
  <si>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</si>
  <si>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</si>
  <si>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</si>
  <si>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</si>
  <si>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</si>
  <si>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</si>
  <si>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</si>
  <si>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</si>
  <si>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</si>
  <si>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</si>
  <si>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</si>
  <si>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</si>
  <si>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</si>
  <si>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</si>
  <si>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</si>
  <si>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</si>
  <si>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</si>
  <si>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</si>
  <si>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</si>
  <si>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</si>
  <si>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</si>
  <si>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</si>
  <si>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</si>
  <si>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</si>
  <si>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</si>
  <si>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</si>
  <si>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</si>
  <si>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</si>
  <si>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</si>
  <si>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</si>
  <si>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</si>
  <si>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</si>
  <si>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</si>
  <si>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</si>
  <si>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</si>
  <si>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</si>
  <si>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</si>
  <si>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</si>
  <si>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</si>
  <si>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</si>
  <si>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</si>
  <si>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</si>
  <si>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</si>
  <si>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</si>
  <si>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</si>
  <si>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</si>
  <si>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</si>
  <si>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</si>
  <si>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</si>
  <si>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</si>
  <si>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</si>
  <si>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</si>
  <si>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</si>
  <si>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</si>
  <si>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</si>
  <si>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</si>
  <si>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</si>
  <si>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</si>
  <si>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</si>
  <si>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</si>
  <si>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</si>
  <si>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</si>
  <si>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</si>
  <si>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</si>
  <si>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</si>
  <si>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</si>
  <si>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</si>
  <si>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</si>
  <si>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</si>
  <si>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</si>
  <si>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</si>
  <si>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</si>
  <si>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</si>
  <si>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</si>
  <si>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</si>
  <si>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</si>
  <si>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</si>
  <si>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</si>
  <si>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</si>
  <si>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</si>
  <si>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</si>
  <si>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</si>
  <si>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</si>
  <si>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</si>
  <si>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</si>
  <si>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</si>
  <si>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</si>
  <si>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</si>
  <si>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</si>
  <si>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</si>
  <si>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</si>
  <si>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</si>
  <si>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</si>
  <si>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</si>
  <si>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</si>
  <si>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</si>
  <si>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</si>
  <si>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</si>
  <si>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</si>
  <si>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</si>
  <si>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</si>
  <si>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</si>
  <si>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</si>
  <si>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</si>
  <si>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</si>
  <si>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</si>
  <si>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</si>
  <si>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</si>
  <si>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</si>
  <si>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</si>
  <si>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</si>
  <si>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</si>
  <si>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</si>
  <si>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</si>
  <si>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</si>
  <si>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</si>
  <si>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</si>
  <si>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</si>
  <si>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</si>
  <si>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</si>
  <si>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</si>
  <si>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</si>
  <si>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</si>
  <si>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</si>
  <si>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</si>
  <si>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</si>
  <si>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</si>
  <si>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</si>
  <si>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</si>
  <si>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</si>
  <si>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</si>
  <si>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</si>
  <si>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</si>
  <si>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</si>
  <si>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</si>
  <si>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</si>
  <si>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</si>
  <si>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</si>
  <si>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</si>
  <si>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</si>
  <si>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</si>
  <si>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</si>
  <si>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</si>
  <si>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</si>
  <si>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</si>
  <si>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</si>
  <si>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</si>
  <si>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</si>
  <si>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</si>
  <si>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</si>
  <si>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</si>
  <si>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</si>
  <si>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</si>
  <si>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</si>
  <si>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</si>
  <si>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</si>
  <si>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</si>
  <si>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</si>
  <si>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</si>
  <si>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</si>
  <si>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</si>
  <si>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</si>
  <si>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</si>
  <si>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</si>
  <si>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</si>
  <si>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</si>
  <si>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</si>
  <si>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</si>
  <si>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</si>
  <si>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</si>
  <si>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</si>
  <si>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</si>
  <si>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</si>
  <si>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</si>
  <si>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</si>
  <si>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</si>
  <si>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</si>
  <si>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</si>
  <si>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</si>
  <si>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</si>
  <si>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</si>
  <si>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</si>
  <si>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</si>
  <si>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</si>
  <si>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</si>
  <si>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</si>
  <si>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</si>
  <si>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</si>
  <si>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</si>
  <si>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</si>
  <si>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</si>
  <si>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</si>
  <si>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</si>
  <si>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</si>
  <si>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</si>
  <si>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</si>
  <si>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</si>
  <si>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</si>
  <si>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</si>
  <si>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</si>
  <si>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</si>
  <si>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</si>
  <si>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</si>
  <si>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</si>
  <si>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</si>
  <si>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</si>
  <si>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</si>
  <si>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</si>
  <si>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</si>
  <si>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</si>
  <si>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</si>
  <si>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</si>
  <si>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</si>
  <si>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</si>
  <si>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</si>
  <si>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</si>
  <si>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</si>
  <si>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</si>
  <si>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</si>
  <si>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</si>
  <si>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</si>
  <si>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</si>
  <si>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</si>
  <si>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</si>
  <si>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</si>
  <si>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</si>
  <si>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</si>
  <si>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</si>
  <si>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</si>
  <si>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</si>
  <si>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</si>
  <si>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</si>
  <si>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</si>
  <si>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</si>
  <si>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</si>
  <si>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</si>
  <si>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</si>
  <si>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</si>
  <si>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</si>
  <si>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</si>
  <si>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</si>
  <si>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</si>
  <si>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</si>
  <si>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</si>
  <si>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</si>
  <si>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</si>
  <si>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</si>
  <si>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</si>
  <si>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</si>
  <si>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</si>
  <si>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</si>
  <si>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</si>
  <si>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</si>
  <si>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</si>
  <si>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</si>
  <si>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</si>
  <si>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</si>
  <si>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</si>
  <si>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</si>
  <si>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</si>
  <si>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</si>
  <si>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</si>
  <si>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</si>
  <si>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</si>
  <si>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</si>
  <si>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</si>
  <si>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</si>
  <si>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</si>
  <si>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</si>
  <si>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</si>
  <si>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</si>
  <si>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</si>
  <si>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</si>
  <si>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</si>
  <si>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</si>
  <si>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</si>
  <si>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</si>
  <si>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</si>
  <si>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</si>
  <si>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</si>
  <si>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</si>
  <si>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</si>
  <si>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</si>
  <si>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</si>
  <si>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</si>
  <si>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</si>
  <si>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</si>
  <si>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</si>
  <si>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</si>
  <si>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</si>
  <si>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</si>
  <si>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</si>
  <si>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</si>
  <si>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</si>
  <si>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</si>
  <si>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</si>
  <si>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</si>
  <si>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</si>
  <si>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</si>
  <si>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</si>
  <si>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</si>
  <si>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</si>
  <si>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</si>
  <si>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</si>
  <si>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</si>
  <si>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</si>
  <si>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</si>
  <si>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</si>
  <si>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</si>
  <si>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</si>
  <si>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</si>
  <si>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</si>
  <si>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</si>
  <si>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</si>
  <si>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</si>
  <si>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</si>
  <si>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</si>
  <si>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</si>
  <si>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</si>
  <si>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</si>
  <si>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</si>
  <si>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</si>
  <si>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</si>
  <si>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</si>
  <si>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</si>
  <si>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</si>
  <si>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</si>
  <si>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</si>
  <si>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</si>
  <si>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</si>
  <si>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</si>
  <si>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</si>
  <si>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</si>
  <si>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</si>
  <si>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</si>
  <si>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</si>
  <si>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</si>
  <si>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</si>
  <si>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</si>
  <si>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</si>
  <si>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</si>
  <si>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</si>
  <si>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</si>
  <si>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</si>
  <si>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</si>
  <si>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</si>
  <si>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</si>
  <si>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</si>
  <si>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</si>
  <si>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</si>
  <si>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</si>
  <si>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</si>
  <si>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</si>
  <si>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</si>
  <si>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</si>
  <si>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</si>
  <si>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</si>
  <si>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</si>
  <si>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</si>
  <si>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</si>
  <si>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</si>
  <si>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</si>
  <si>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</si>
  <si>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</si>
  <si>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</si>
  <si>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</si>
  <si>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</si>
  <si>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</si>
  <si>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</si>
  <si>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</si>
  <si>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</si>
  <si>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</si>
  <si>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</si>
  <si>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</si>
  <si>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</si>
  <si>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</si>
  <si>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</si>
  <si>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</si>
  <si>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</si>
  <si>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</si>
  <si>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</si>
  <si>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</si>
  <si>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</si>
  <si>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</si>
  <si>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</si>
  <si>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</si>
  <si>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</si>
  <si>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</si>
  <si>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</si>
  <si>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</si>
  <si>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</si>
  <si>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</si>
  <si>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</si>
  <si>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</si>
  <si>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</si>
  <si>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</si>
  <si>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</si>
  <si>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</si>
  <si>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</si>
  <si>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</si>
  <si>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</si>
  <si>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</si>
  <si>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</si>
  <si>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</si>
  <si>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</si>
  <si>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</si>
  <si>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</si>
  <si>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</si>
  <si>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</si>
  <si>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</si>
  <si>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</si>
  <si>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</si>
  <si>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</si>
  <si>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</si>
  <si>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</si>
  <si>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</si>
  <si>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</si>
  <si>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</si>
  <si>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</si>
  <si>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</si>
  <si>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</si>
  <si>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</si>
  <si>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</si>
  <si>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</si>
  <si>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</si>
  <si>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</si>
  <si>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</si>
  <si>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</si>
  <si>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</si>
  <si>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</si>
  <si>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</si>
  <si>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</si>
  <si>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</si>
  <si>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</si>
  <si>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</si>
  <si>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</si>
  <si>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</si>
  <si>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</si>
  <si>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</si>
  <si>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</si>
  <si>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</si>
  <si>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</si>
  <si>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</si>
  <si>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</si>
  <si>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</si>
  <si>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</si>
  <si>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</si>
  <si>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</si>
  <si>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</si>
  <si>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</si>
  <si>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</si>
  <si>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</si>
  <si>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</si>
  <si>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</si>
  <si>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</si>
  <si>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</si>
  <si>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</si>
  <si>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</si>
  <si>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</si>
  <si>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</si>
  <si>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</si>
  <si>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</si>
  <si>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</si>
  <si>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</si>
  <si>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</si>
  <si>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</si>
  <si>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</si>
  <si>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</si>
  <si>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</si>
  <si>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</si>
  <si>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</si>
  <si>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</si>
  <si>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</si>
  <si>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</si>
  <si>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</si>
  <si>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</si>
  <si>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</si>
  <si>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</si>
  <si>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</si>
  <si>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</si>
  <si>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</si>
  <si>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</si>
  <si>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</si>
  <si>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</si>
  <si>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</si>
  <si>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</si>
  <si>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</si>
  <si>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</si>
  <si>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</si>
  <si>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</si>
  <si>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</si>
  <si>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</si>
  <si>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</si>
  <si>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</si>
  <si>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</si>
  <si>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</si>
  <si>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</si>
  <si>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</si>
  <si>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</si>
  <si>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</si>
  <si>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</si>
  <si>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</si>
  <si>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</si>
  <si>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</si>
  <si>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</si>
  <si>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</si>
  <si>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</si>
  <si>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</si>
  <si>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</si>
  <si>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</si>
  <si>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</si>
  <si>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</si>
  <si>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</si>
  <si>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</si>
  <si>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</si>
  <si>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</si>
  <si>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</si>
  <si>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</si>
  <si>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</si>
  <si>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</si>
  <si>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</si>
  <si>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</si>
  <si>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</si>
  <si>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</si>
  <si>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</si>
  <si>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</si>
  <si>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</si>
  <si>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</si>
  <si>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</si>
  <si>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</si>
  <si>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</si>
  <si>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</si>
  <si>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</si>
  <si>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</si>
  <si>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</si>
  <si>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</si>
  <si>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</si>
  <si>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</si>
  <si>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</si>
  <si>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</si>
  <si>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</si>
  <si>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</si>
  <si>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</si>
  <si>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</si>
  <si>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</si>
  <si>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</si>
  <si>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</si>
  <si>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</si>
  <si>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</si>
  <si>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</si>
  <si>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</si>
  <si>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</si>
  <si>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</si>
  <si>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</si>
  <si>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</si>
  <si>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</si>
  <si>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</si>
  <si>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</si>
  <si>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</si>
  <si>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</si>
  <si>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</si>
  <si>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</si>
  <si>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</si>
  <si>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</si>
  <si>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</si>
  <si>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</si>
  <si>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</si>
  <si>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</si>
  <si>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</si>
  <si>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</si>
  <si>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</si>
  <si>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</si>
  <si>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</si>
  <si>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</si>
  <si>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</si>
  <si>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</si>
  <si>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</si>
  <si>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</si>
  <si>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</si>
  <si>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</si>
  <si>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</si>
  <si>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</si>
  <si>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</si>
  <si>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</si>
  <si>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</si>
  <si>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</si>
  <si>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</si>
  <si>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</si>
  <si>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</si>
  <si>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</si>
  <si>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</si>
  <si>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</si>
  <si>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</si>
  <si>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</si>
  <si>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</si>
  <si>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</si>
  <si>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</si>
  <si>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</si>
  <si>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</si>
  <si>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</si>
  <si>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</si>
  <si>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</si>
  <si>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</si>
  <si>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</si>
  <si>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</si>
  <si>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</si>
  <si>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</si>
  <si>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</si>
  <si>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</si>
  <si>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</si>
  <si>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</si>
  <si>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</si>
  <si>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</si>
  <si>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</si>
  <si>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</si>
  <si>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</si>
  <si>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</si>
  <si>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</si>
  <si>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</si>
  <si>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</si>
  <si>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</si>
  <si>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</si>
  <si>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</si>
  <si>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</si>
  <si>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</si>
  <si>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</si>
  <si>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</si>
  <si>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</si>
  <si>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</si>
  <si>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</si>
  <si>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</si>
  <si>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</si>
  <si>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</si>
  <si>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</si>
  <si>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</si>
  <si>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</si>
  <si>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</si>
  <si>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</si>
  <si>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</si>
  <si>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</si>
  <si>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</si>
  <si>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</si>
  <si>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</si>
  <si>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</si>
  <si>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</si>
  <si>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</si>
  <si>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</si>
  <si>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</si>
  <si>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</si>
  <si>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</si>
  <si>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</si>
  <si>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</si>
  <si>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</si>
  <si>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</si>
  <si>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</si>
  <si>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</si>
  <si>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</si>
  <si>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</si>
  <si>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</si>
  <si>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</si>
  <si>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</si>
  <si>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</si>
  <si>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</si>
  <si>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</si>
  <si>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</si>
  <si>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</si>
  <si>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</si>
  <si>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</si>
  <si>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</si>
  <si>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</si>
  <si>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</si>
  <si>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</si>
  <si>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</si>
  <si>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</si>
  <si>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</si>
  <si>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</si>
  <si>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</si>
  <si>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</si>
  <si>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</si>
  <si>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</si>
  <si>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</si>
  <si>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</si>
  <si>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</si>
  <si>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</si>
  <si>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</si>
  <si>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</si>
  <si>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</si>
  <si>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</si>
  <si>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</si>
  <si>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</si>
  <si>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</si>
  <si>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</si>
  <si>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</si>
  <si>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</si>
  <si>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</si>
  <si>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</si>
  <si>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</si>
  <si>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</si>
  <si>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</si>
  <si>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</si>
  <si>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</si>
  <si>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</si>
  <si>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</si>
  <si>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</si>
  <si>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</si>
  <si>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</si>
  <si>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</si>
  <si>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</si>
  <si>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</si>
  <si>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</si>
  <si>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</si>
  <si>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</si>
  <si>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</si>
  <si>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</si>
  <si>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</si>
  <si>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</si>
  <si>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</si>
  <si>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</si>
  <si>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</si>
  <si>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</si>
  <si>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</si>
  <si>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</si>
  <si>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</si>
  <si>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</si>
  <si>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</si>
  <si>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</si>
  <si>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</si>
  <si>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</si>
  <si>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</si>
  <si>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</si>
  <si>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</si>
  <si>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</si>
  <si>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</si>
  <si>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</si>
  <si>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</si>
  <si>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</si>
  <si>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</si>
  <si>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</si>
  <si>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</si>
  <si>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</si>
  <si>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</si>
  <si>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</si>
  <si>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</si>
  <si>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</si>
  <si>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</si>
  <si>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</si>
  <si>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</si>
  <si>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</si>
  <si>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</si>
  <si>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</si>
  <si>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</si>
  <si>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</si>
  <si>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</si>
  <si>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</si>
  <si>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</si>
  <si>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</si>
  <si>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</si>
  <si>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</si>
  <si>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</si>
  <si>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</si>
  <si>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</si>
  <si>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</si>
  <si>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</si>
  <si>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</si>
  <si>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</si>
  <si>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</si>
  <si>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</si>
  <si>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</si>
  <si>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</si>
  <si>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</si>
  <si>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</si>
  <si>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</si>
  <si>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</si>
  <si>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</si>
  <si>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</si>
  <si>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</si>
  <si>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</si>
  <si>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</si>
  <si>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</si>
  <si>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</si>
  <si>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</si>
  <si>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</si>
  <si>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</si>
  <si>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</si>
  <si>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</si>
  <si>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</si>
  <si>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</si>
  <si>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</si>
  <si>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</si>
  <si>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</si>
  <si>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</si>
  <si>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</si>
  <si>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</si>
  <si>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</si>
  <si>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</si>
  <si>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</si>
  <si>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</si>
  <si>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</si>
  <si>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</si>
  <si>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</si>
  <si>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</si>
  <si>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</si>
  <si>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</si>
  <si>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</si>
  <si>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</si>
  <si>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</si>
  <si>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</si>
  <si>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</si>
  <si>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</si>
  <si>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</si>
  <si>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</si>
  <si>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</si>
  <si>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</si>
  <si>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</si>
  <si>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</si>
  <si>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</si>
  <si>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</si>
  <si>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</si>
  <si>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</si>
  <si>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</si>
  <si>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</si>
  <si>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</si>
  <si>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</si>
  <si>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</si>
  <si>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</si>
  <si>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</si>
  <si>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</si>
  <si>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</si>
  <si>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</si>
  <si>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</si>
  <si>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</si>
  <si>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</si>
  <si>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</si>
  <si>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</si>
  <si>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</si>
  <si>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</si>
  <si>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</si>
  <si>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</si>
  <si>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</si>
  <si>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</si>
  <si>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</si>
  <si>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</si>
  <si>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</si>
  <si>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</si>
  <si>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</si>
  <si>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</si>
  <si>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</si>
  <si>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</si>
  <si>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</si>
  <si>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</si>
  <si>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</si>
  <si>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</si>
  <si>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</si>
  <si>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</si>
  <si>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</si>
  <si>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</si>
  <si>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</si>
  <si>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</si>
  <si>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</si>
  <si>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</si>
  <si>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</si>
  <si>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</si>
  <si>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</si>
  <si>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</si>
  <si>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</si>
  <si>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</si>
  <si>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</si>
  <si>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</si>
  <si>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</si>
  <si>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</si>
  <si>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</si>
  <si>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</si>
  <si>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</si>
  <si>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</si>
  <si>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</si>
  <si>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</si>
  <si>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</si>
  <si>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</si>
  <si>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</si>
  <si>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</si>
  <si>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</si>
  <si>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</si>
  <si>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</si>
  <si>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</si>
  <si>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</si>
  <si>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</si>
  <si>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</si>
  <si>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</si>
  <si>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</si>
  <si>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</si>
  <si>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</si>
  <si>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</si>
  <si>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</si>
  <si>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</si>
  <si>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</si>
  <si>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</si>
  <si>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</si>
  <si>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</si>
  <si>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</si>
  <si>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</si>
  <si>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</si>
  <si>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</si>
  <si>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</si>
  <si>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</si>
  <si>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</si>
  <si>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</si>
  <si>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</si>
  <si>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</si>
  <si>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</si>
  <si>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</si>
  <si>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</si>
  <si>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</si>
  <si>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</si>
  <si>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</si>
  <si>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</si>
  <si>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</si>
  <si>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</si>
  <si>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</si>
  <si>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</si>
  <si>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</si>
  <si>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</si>
  <si>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</si>
  <si>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</si>
  <si>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</si>
  <si>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</si>
  <si>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</si>
  <si>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</si>
  <si>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</si>
  <si>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</si>
  <si>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</si>
  <si>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</si>
  <si>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</si>
  <si>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</si>
  <si>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</si>
  <si>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</si>
  <si>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</si>
  <si>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</si>
  <si>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</si>
  <si>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</si>
  <si>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</si>
  <si>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</si>
  <si>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</si>
  <si>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</si>
  <si>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</si>
  <si>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</si>
  <si>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</si>
  <si>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</si>
  <si>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</si>
  <si>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</si>
  <si>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</si>
  <si>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</si>
  <si>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</si>
  <si>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</si>
  <si>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</si>
  <si>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</si>
  <si>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</si>
  <si>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</si>
  <si>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</si>
  <si>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</si>
  <si>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</si>
  <si>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</si>
  <si>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</si>
  <si>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</si>
  <si>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</si>
  <si>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</si>
  <si>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</si>
  <si>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</si>
  <si>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</si>
  <si>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</si>
  <si>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</si>
  <si>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</si>
  <si>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</si>
  <si>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</si>
  <si>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</si>
  <si>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</si>
  <si>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</si>
  <si>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</si>
  <si>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</si>
  <si>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</si>
  <si>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</si>
  <si>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</si>
  <si>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</si>
  <si>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</si>
  <si>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</si>
  <si>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</si>
  <si>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</si>
  <si>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</si>
  <si>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</si>
  <si>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</si>
  <si>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</si>
  <si>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</si>
  <si>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</si>
  <si>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</si>
  <si>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</si>
  <si>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</si>
  <si>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</si>
  <si>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</si>
  <si>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</si>
  <si>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</si>
  <si>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</si>
  <si>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</si>
  <si>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</si>
  <si>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</si>
  <si>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</si>
  <si>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</si>
  <si>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</si>
  <si>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</si>
  <si>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</si>
  <si>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</si>
  <si>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</si>
  <si>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</si>
  <si>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</si>
  <si>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</si>
  <si>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</si>
  <si>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</si>
  <si>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</si>
  <si>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</si>
  <si>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</si>
  <si>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</si>
  <si>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</si>
  <si>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</si>
  <si>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</si>
  <si>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</si>
  <si>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</si>
  <si>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</si>
  <si>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</si>
  <si>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</si>
  <si>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</si>
  <si>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</si>
  <si>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</si>
  <si>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</si>
  <si>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</si>
  <si>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</si>
  <si>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</si>
  <si>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</si>
  <si>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</si>
  <si>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</si>
  <si>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</si>
  <si>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</si>
  <si>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</si>
  <si>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</si>
  <si>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</si>
  <si>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</si>
  <si>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</si>
  <si>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</si>
  <si>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</si>
  <si>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</si>
  <si>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</si>
  <si>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</si>
  <si>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</si>
  <si>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</si>
  <si>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</si>
  <si>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</si>
  <si>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</si>
  <si>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</si>
  <si>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</si>
  <si>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</si>
  <si>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</si>
  <si>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</si>
  <si>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</si>
  <si>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</si>
  <si>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</si>
  <si>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</si>
  <si>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</si>
  <si>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</si>
  <si>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</si>
  <si>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</si>
  <si>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</si>
  <si>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</si>
  <si>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</si>
  <si>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</si>
  <si>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</si>
  <si>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</si>
  <si>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</si>
  <si>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</si>
  <si>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</si>
  <si>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</si>
  <si>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</si>
  <si>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</si>
  <si>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</si>
  <si>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</si>
  <si>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</si>
  <si>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</si>
  <si>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</si>
  <si>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</si>
  <si>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</si>
  <si>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</si>
  <si>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</si>
  <si>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</si>
  <si>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</si>
  <si>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</si>
  <si>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</si>
  <si>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</si>
  <si>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</si>
  <si>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</si>
  <si>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</si>
  <si>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</si>
  <si>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</si>
  <si>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</si>
  <si>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</si>
  <si>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</si>
  <si>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</si>
  <si>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</si>
  <si>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</si>
  <si>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</si>
  <si>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</si>
  <si>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</si>
  <si>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</si>
  <si>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</si>
  <si>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</si>
  <si>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</si>
  <si>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</si>
  <si>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</si>
  <si>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</si>
  <si>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</si>
  <si>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</si>
  <si>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</si>
  <si>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</si>
  <si>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</si>
  <si>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</si>
  <si>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</si>
  <si>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</si>
  <si>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</si>
  <si>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</si>
  <si>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</si>
  <si>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</si>
  <si>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</si>
  <si>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</si>
  <si>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</si>
  <si>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</si>
  <si>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</si>
  <si>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</si>
  <si>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</si>
  <si>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</si>
  <si>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</si>
  <si>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</si>
  <si>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</si>
  <si>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</si>
  <si>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</si>
  <si>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</si>
  <si>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</si>
  <si>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</si>
  <si>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</si>
  <si>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</si>
  <si>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</si>
  <si>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</si>
  <si>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</si>
  <si>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</si>
  <si>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</si>
  <si>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</si>
  <si>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</si>
  <si>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</si>
  <si>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</si>
  <si>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</si>
  <si>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</si>
  <si>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</si>
  <si>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</si>
  <si>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</si>
  <si>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</si>
  <si>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</si>
  <si>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</si>
  <si>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</si>
  <si>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</si>
  <si>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</si>
  <si>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</si>
  <si>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</si>
  <si>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</si>
  <si>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</si>
  <si>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</si>
  <si>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</si>
  <si>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</si>
  <si>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</si>
  <si>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</si>
  <si>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</si>
  <si>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</si>
  <si>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</si>
  <si>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</si>
  <si>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</si>
  <si>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</si>
  <si>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</si>
  <si>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</si>
  <si>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</si>
  <si>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</si>
  <si>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</si>
  <si>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</si>
  <si>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</si>
  <si>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</si>
  <si>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</si>
  <si>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</si>
  <si>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</si>
  <si>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</si>
  <si>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</si>
  <si>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</si>
  <si>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</si>
  <si>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</si>
  <si>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</si>
  <si>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</si>
  <si>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</si>
  <si>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</si>
  <si>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</si>
  <si>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</si>
  <si>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</si>
  <si>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</si>
  <si>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</si>
  <si>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</si>
  <si>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</si>
  <si>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</si>
  <si>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</si>
  <si>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</si>
  <si>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</si>
  <si>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</si>
  <si>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</si>
  <si>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</si>
  <si>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</si>
  <si>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</si>
  <si>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</si>
  <si>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</si>
  <si>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</si>
  <si>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</si>
  <si>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</si>
  <si>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</si>
  <si>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</si>
  <si>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</si>
  <si>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</si>
  <si>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</si>
  <si>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</si>
  <si>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</si>
  <si>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</si>
  <si>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</si>
  <si>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</si>
  <si>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</si>
  <si>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</si>
  <si>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</si>
  <si>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</si>
  <si>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</si>
  <si>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</si>
  <si>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</si>
  <si>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</si>
  <si>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</si>
  <si>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</si>
  <si>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</si>
  <si>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</si>
  <si>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</si>
  <si>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</si>
  <si>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</si>
  <si>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</si>
  <si>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</si>
  <si>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</si>
  <si>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</si>
  <si>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</si>
  <si>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</si>
  <si>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</si>
  <si>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</si>
  <si>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</si>
  <si>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</si>
  <si>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</si>
  <si>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</si>
  <si>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</si>
  <si>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</si>
  <si>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</si>
  <si>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</si>
  <si>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</si>
  <si>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</si>
  <si>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</si>
  <si>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</si>
  <si>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</si>
  <si>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</si>
  <si>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</si>
  <si>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</si>
  <si>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</si>
  <si>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</si>
  <si>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</si>
  <si>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</si>
  <si>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</si>
  <si>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</si>
  <si>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</si>
  <si>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</si>
  <si>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</si>
  <si>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</si>
  <si>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</si>
  <si>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</si>
  <si>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</si>
  <si>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</si>
  <si>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</si>
  <si>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</si>
  <si>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</si>
  <si>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</si>
  <si>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</si>
  <si>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</si>
  <si>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</si>
  <si>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</si>
  <si>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</si>
  <si>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</si>
  <si>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</si>
  <si>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</si>
  <si>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</si>
  <si>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</si>
  <si>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</si>
  <si>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</si>
  <si>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</si>
  <si>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</si>
  <si>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</si>
  <si>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</si>
  <si>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</si>
  <si>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</si>
  <si>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</si>
  <si>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</si>
  <si>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</si>
  <si>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</si>
  <si>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</si>
  <si>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</si>
  <si>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</si>
  <si>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</si>
  <si>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</si>
  <si>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</si>
  <si>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</si>
  <si>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</si>
  <si>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</si>
  <si>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</si>
  <si>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</si>
  <si>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</si>
  <si>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</si>
  <si>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</si>
  <si>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</si>
  <si>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</si>
  <si>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</si>
  <si>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</si>
  <si>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</si>
  <si>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</si>
  <si>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</si>
  <si>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</si>
  <si>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</si>
  <si>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</si>
  <si>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</si>
  <si>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</si>
  <si>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</si>
  <si>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</si>
  <si>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</si>
  <si>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</si>
  <si>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</si>
  <si>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</si>
  <si>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</si>
  <si>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</si>
  <si>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</si>
  <si>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</si>
  <si>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</si>
  <si>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</si>
  <si>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</si>
  <si>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</si>
  <si>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</si>
  <si>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</si>
  <si>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</si>
  <si>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</si>
  <si>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</si>
  <si>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</si>
  <si>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</si>
  <si>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</si>
  <si>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</si>
  <si>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</si>
  <si>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</si>
  <si>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</si>
  <si>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</si>
  <si>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</si>
  <si>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</si>
  <si>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</si>
  <si>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</si>
  <si>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</si>
  <si>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</si>
  <si>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</si>
  <si>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</si>
  <si>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</si>
  <si>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</si>
  <si>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</si>
  <si>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</si>
  <si>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</si>
  <si>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</si>
  <si>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</si>
  <si>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</si>
  <si>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</si>
  <si>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</si>
  <si>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</si>
  <si>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</si>
  <si>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</si>
  <si>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</si>
  <si>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</si>
  <si>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</si>
  <si>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</si>
  <si>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</si>
  <si>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</si>
  <si>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</si>
  <si>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</si>
  <si>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</si>
  <si>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</si>
  <si>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</si>
  <si>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</si>
  <si>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</si>
  <si>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</si>
  <si>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</si>
  <si>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</si>
  <si>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</si>
  <si>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</si>
  <si>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</si>
  <si>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</si>
  <si>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</si>
  <si>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</si>
  <si>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</si>
  <si>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</si>
  <si>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</si>
  <si>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</si>
  <si>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</si>
  <si>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</si>
  <si>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</si>
  <si>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</si>
  <si>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</si>
  <si>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</si>
  <si>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</si>
  <si>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</si>
  <si>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</si>
  <si>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</si>
  <si>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</si>
  <si>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</si>
  <si>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</si>
  <si>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</si>
  <si>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</si>
  <si>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</si>
  <si>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</si>
  <si>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</si>
  <si>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</si>
  <si>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</si>
  <si>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</si>
  <si>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</si>
  <si>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</si>
  <si>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</si>
  <si>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</si>
  <si>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</si>
  <si>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</si>
  <si>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</si>
  <si>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</si>
  <si>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</si>
  <si>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</si>
  <si>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</si>
  <si>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</si>
  <si>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</si>
  <si>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</si>
  <si>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</si>
  <si>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</si>
  <si>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</si>
  <si>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</si>
  <si>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</si>
  <si>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</si>
  <si>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</si>
  <si>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</si>
  <si>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</si>
  <si>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</si>
  <si>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</si>
  <si>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</si>
  <si>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</si>
  <si>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</si>
  <si>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</si>
  <si>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</si>
  <si>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</si>
  <si>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</si>
  <si>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</si>
  <si>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</si>
  <si>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</si>
  <si>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</si>
  <si>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</si>
  <si>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</si>
  <si>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</si>
  <si>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</si>
  <si>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</si>
  <si>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</si>
  <si>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</si>
  <si>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</si>
  <si>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</si>
  <si>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</si>
  <si>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</si>
  <si>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</si>
  <si>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</si>
  <si>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</si>
  <si>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</si>
  <si>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</si>
  <si>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</si>
  <si>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</si>
  <si>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</si>
  <si>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</si>
  <si>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</si>
  <si>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</si>
  <si>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</si>
  <si>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</si>
  <si>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</si>
  <si>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</si>
  <si>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</si>
  <si>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</si>
  <si>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</si>
  <si>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</si>
  <si>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</si>
  <si>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</si>
  <si>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</si>
  <si>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</si>
  <si>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</si>
  <si>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</si>
  <si>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</si>
  <si>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</si>
  <si>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</si>
  <si>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</si>
  <si>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</si>
  <si>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</si>
  <si>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</si>
  <si>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</si>
  <si>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</si>
  <si>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</si>
  <si>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</si>
  <si>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</si>
  <si>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</si>
  <si>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</si>
  <si>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</si>
  <si>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</si>
  <si>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</si>
  <si>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</si>
  <si>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</si>
  <si>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</si>
  <si>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</si>
  <si>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</si>
  <si>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</si>
  <si>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</si>
  <si>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</si>
  <si>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</si>
  <si>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</si>
  <si>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</si>
  <si>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</si>
  <si>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</si>
  <si>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</si>
  <si>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</si>
  <si>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</si>
  <si>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</si>
  <si>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</si>
  <si>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</si>
  <si>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</si>
  <si>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</si>
  <si>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</si>
  <si>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</si>
  <si>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</si>
  <si>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</si>
  <si>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</si>
  <si>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</si>
  <si>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</si>
  <si>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</si>
  <si>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</si>
  <si>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</si>
  <si>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</si>
  <si>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</si>
  <si>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</si>
  <si>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</si>
  <si>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</si>
  <si>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</si>
  <si>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</si>
  <si>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</si>
  <si>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</si>
  <si>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</si>
  <si>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</si>
  <si>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</si>
  <si>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</si>
  <si>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</si>
  <si>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</si>
  <si>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</si>
  <si>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</si>
  <si>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</si>
  <si>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</si>
  <si>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</si>
  <si>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</si>
  <si>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</si>
  <si>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</si>
  <si>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</si>
  <si>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</si>
  <si>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</si>
  <si>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</si>
  <si>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</si>
  <si>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</si>
  <si>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</si>
  <si>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</si>
  <si>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</si>
  <si>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</si>
  <si>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</si>
  <si>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</si>
  <si>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</si>
  <si>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</si>
  <si>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</si>
  <si>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</si>
  <si>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</si>
  <si>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</si>
  <si>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</si>
  <si>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</si>
  <si>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</si>
  <si>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</si>
  <si>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</si>
  <si>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</si>
  <si>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</si>
  <si>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</si>
  <si>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</si>
  <si>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</si>
  <si>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</si>
  <si>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</si>
  <si>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</si>
  <si>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</si>
  <si>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</si>
  <si>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</si>
  <si>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</si>
  <si>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</si>
  <si>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</si>
  <si>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</si>
  <si>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</si>
  <si>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</si>
  <si>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</si>
  <si>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</si>
  <si>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</si>
  <si>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</si>
  <si>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</si>
  <si>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</si>
  <si>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</si>
  <si>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</si>
  <si>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</si>
  <si>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</si>
  <si>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</si>
  <si>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</si>
  <si>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</si>
  <si>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</si>
  <si>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</si>
  <si>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</si>
  <si>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</si>
  <si>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</si>
  <si>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</si>
  <si>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</si>
  <si>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</si>
  <si>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</si>
  <si>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</si>
  <si>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</si>
  <si>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</si>
  <si>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</si>
  <si>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</si>
  <si>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</si>
  <si>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</si>
  <si>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</si>
  <si>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</si>
  <si>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</si>
  <si>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</si>
  <si>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</si>
  <si>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</si>
  <si>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</si>
  <si>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</si>
  <si>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</si>
  <si>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</si>
  <si>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</si>
  <si>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</si>
  <si>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</si>
  <si>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</si>
  <si>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</si>
  <si>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</si>
  <si>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</si>
  <si>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</si>
  <si>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</si>
  <si>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</si>
  <si>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</si>
  <si>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</si>
  <si>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</si>
  <si>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</si>
  <si>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</si>
  <si>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</si>
  <si>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</si>
  <si>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</si>
  <si>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</si>
  <si>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</si>
  <si>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</si>
  <si>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</si>
  <si>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</si>
  <si>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</si>
  <si>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</si>
  <si>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</si>
  <si>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</si>
  <si>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</si>
  <si>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</si>
  <si>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</si>
  <si>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</si>
  <si>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</si>
  <si>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</si>
  <si>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</si>
  <si>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</si>
  <si>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</si>
  <si>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</si>
  <si>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</si>
  <si>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</si>
  <si>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</si>
  <si>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</si>
  <si>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</si>
  <si>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</si>
  <si>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</si>
  <si>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</si>
  <si>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</si>
  <si>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</si>
  <si>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</si>
  <si>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</si>
  <si>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</si>
  <si>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</si>
  <si>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</si>
  <si>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</si>
  <si>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</si>
  <si>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</si>
  <si>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</si>
  <si>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</si>
  <si>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</si>
  <si>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</si>
  <si>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</si>
  <si>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</si>
  <si>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</si>
  <si>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</si>
  <si>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</si>
  <si>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</si>
  <si>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</si>
  <si>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</si>
  <si>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</si>
  <si>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</si>
  <si>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</si>
  <si>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</si>
  <si>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</si>
  <si>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</si>
  <si>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</si>
  <si>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</si>
  <si>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</si>
  <si>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</si>
  <si>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</si>
  <si>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</si>
  <si>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</si>
  <si>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</si>
  <si>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</si>
  <si>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</si>
  <si>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</si>
  <si>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</si>
  <si>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</si>
  <si>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</si>
  <si>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</si>
  <si>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</si>
  <si>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</si>
  <si>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</si>
  <si>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</si>
  <si>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</si>
  <si>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</si>
  <si>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</si>
  <si>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</si>
  <si>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</si>
  <si>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</si>
  <si>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</si>
  <si>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</si>
  <si>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</si>
  <si>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</si>
  <si>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</si>
  <si>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</si>
  <si>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</si>
  <si>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</si>
  <si>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</si>
  <si>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</si>
  <si>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</si>
  <si>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</si>
  <si>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</si>
  <si>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</si>
  <si>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</si>
  <si>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</si>
  <si>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</si>
  <si>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</si>
  <si>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</si>
  <si>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</si>
  <si>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</si>
  <si>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</si>
  <si>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</si>
  <si>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</si>
  <si>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</si>
  <si>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</si>
  <si>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</si>
  <si>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</si>
  <si>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</si>
  <si>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</si>
  <si>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</si>
  <si>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</si>
  <si>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</si>
  <si>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</si>
  <si>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</si>
  <si>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</si>
  <si>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</si>
  <si>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</si>
  <si>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</si>
  <si>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</si>
  <si>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</si>
  <si>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</si>
  <si>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</si>
  <si>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</si>
  <si>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</si>
  <si>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</si>
  <si>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</si>
  <si>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</si>
  <si>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</si>
  <si>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</si>
  <si>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</si>
  <si>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</si>
  <si>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</si>
  <si>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</si>
  <si>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</si>
  <si>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</si>
  <si>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</si>
  <si>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</si>
  <si>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</si>
  <si>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</si>
  <si>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</si>
  <si>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</si>
  <si>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</si>
  <si>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</si>
  <si>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</si>
  <si>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</si>
  <si>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</si>
  <si>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</si>
  <si>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</si>
  <si>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</si>
  <si>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</si>
  <si>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</si>
  <si>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</si>
  <si>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</si>
  <si>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</si>
  <si>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</si>
  <si>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</si>
  <si>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</si>
  <si>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</si>
  <si>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</si>
  <si>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</si>
  <si>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</si>
  <si>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</si>
  <si>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</si>
  <si>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</si>
  <si>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</si>
  <si>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</si>
  <si>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</si>
  <si>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</si>
  <si>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</si>
  <si>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</si>
  <si>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</si>
  <si>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</si>
  <si>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</si>
  <si>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</si>
  <si>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</si>
  <si>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</si>
  <si>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</si>
  <si>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</si>
  <si>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</si>
  <si>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</si>
  <si>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</si>
  <si>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</si>
  <si>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</si>
  <si>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</si>
  <si>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</si>
  <si>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</si>
  <si>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</si>
  <si>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</si>
  <si>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</si>
  <si>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</si>
  <si>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</si>
  <si>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</si>
  <si>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</si>
  <si>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</si>
  <si>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</si>
  <si>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</si>
  <si>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</si>
  <si>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</si>
  <si>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</si>
  <si>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</si>
  <si>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</si>
  <si>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</si>
  <si>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</si>
  <si>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</si>
  <si>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</si>
  <si>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</si>
  <si>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</si>
  <si>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</si>
  <si>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</si>
  <si>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</si>
  <si>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</si>
  <si>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</si>
  <si>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</si>
  <si>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</si>
  <si>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</si>
  <si>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</si>
  <si>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</si>
  <si>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</si>
  <si>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</si>
  <si>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</si>
  <si>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</si>
  <si>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</si>
  <si>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</si>
  <si>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</si>
  <si>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</si>
  <si>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</si>
  <si>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</si>
  <si>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</si>
  <si>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</si>
  <si>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</si>
  <si>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</si>
  <si>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</si>
  <si>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</si>
  <si>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</si>
  <si>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</si>
  <si>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</si>
  <si>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</si>
  <si>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</si>
  <si>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</si>
  <si>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</si>
  <si>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</si>
  <si>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</si>
  <si>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</si>
  <si>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</si>
  <si>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</si>
  <si>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</si>
  <si>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</si>
  <si>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</si>
  <si>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</si>
  <si>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</si>
  <si>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</si>
  <si>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</si>
  <si>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</si>
  <si>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</si>
  <si>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</si>
  <si>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</si>
  <si>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</si>
  <si>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</si>
  <si>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</si>
  <si>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</si>
  <si>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</si>
  <si>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</si>
  <si>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</si>
  <si>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</si>
  <si>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</si>
  <si>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</si>
  <si>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</si>
  <si>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</si>
  <si>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</si>
  <si>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</si>
  <si>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</si>
  <si>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</si>
  <si>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</si>
  <si>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</si>
  <si>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</si>
  <si>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</si>
  <si>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</si>
  <si>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</si>
  <si>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</si>
  <si>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</si>
  <si>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</si>
  <si>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</si>
  <si>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</si>
  <si>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</si>
  <si>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</si>
  <si>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</si>
  <si>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</si>
  <si>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</si>
  <si>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</si>
  <si>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</si>
  <si>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</si>
  <si>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</si>
  <si>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</si>
  <si>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</si>
  <si>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</si>
  <si>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</si>
  <si>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</si>
  <si>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</si>
  <si>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</si>
  <si>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</si>
  <si>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</si>
  <si>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</si>
  <si>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</si>
  <si>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</si>
  <si>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</si>
  <si>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</si>
  <si>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</si>
  <si>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</si>
  <si>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</si>
  <si>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</si>
  <si>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</si>
  <si>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</si>
  <si>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</si>
  <si>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</si>
  <si>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</si>
  <si>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</si>
  <si>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</si>
  <si>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</si>
  <si>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</si>
  <si>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</si>
  <si>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</si>
  <si>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</si>
  <si>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</si>
  <si>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</si>
  <si>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</si>
  <si>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</si>
  <si>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</si>
  <si>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</si>
  <si>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</si>
  <si>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</si>
  <si>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</si>
  <si>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</si>
  <si>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</si>
  <si>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</si>
  <si>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</si>
  <si>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</si>
  <si>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</si>
  <si>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</si>
  <si>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</si>
  <si>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</si>
  <si>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</si>
  <si>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</si>
  <si>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</si>
  <si>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</si>
  <si>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</si>
  <si>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</si>
  <si>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</si>
  <si>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</si>
  <si>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</si>
  <si>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</si>
  <si>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</si>
  <si>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</si>
  <si>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</si>
  <si>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</si>
  <si>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</si>
  <si>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</si>
  <si>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</si>
  <si>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</si>
  <si>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</si>
  <si>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</si>
  <si>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</si>
  <si>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</si>
  <si>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</si>
  <si>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</si>
  <si>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</si>
  <si>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</si>
  <si>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</si>
  <si>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</si>
  <si>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</si>
  <si>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</si>
  <si>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</si>
  <si>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</si>
  <si>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</si>
  <si>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</si>
  <si>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</si>
  <si>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</si>
  <si>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</si>
  <si>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</si>
  <si>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</si>
  <si>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</si>
  <si>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</si>
  <si>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</si>
  <si>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</si>
  <si>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</si>
  <si>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</si>
  <si>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</si>
  <si>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</si>
  <si>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</si>
  <si>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</si>
  <si>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</si>
  <si>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</si>
  <si>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</si>
  <si>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</si>
  <si>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</si>
  <si>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</si>
  <si>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</si>
  <si>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</si>
  <si>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</si>
  <si>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</si>
  <si>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</si>
  <si>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</si>
  <si>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</si>
  <si>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</si>
  <si>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</si>
  <si>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</si>
  <si>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</si>
  <si>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</si>
  <si>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</si>
  <si>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</si>
  <si>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</si>
  <si>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</si>
  <si>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</si>
  <si>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</si>
  <si>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</si>
  <si>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</si>
  <si>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</si>
  <si>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</si>
  <si>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</si>
  <si>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</si>
  <si>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</si>
  <si>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</si>
  <si>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</si>
  <si>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</si>
  <si>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</si>
  <si>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</si>
  <si>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</si>
  <si>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</si>
  <si>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</si>
  <si>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</si>
  <si>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</si>
  <si>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</si>
  <si>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</si>
  <si>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</si>
  <si>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</si>
  <si>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</si>
  <si>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</si>
  <si>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</si>
  <si>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</si>
  <si>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</si>
  <si>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</si>
  <si>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</si>
  <si>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</si>
  <si>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</si>
  <si>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</si>
  <si>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</si>
  <si>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</si>
  <si>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</si>
  <si>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</si>
  <si>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</si>
  <si>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</si>
  <si>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</si>
  <si>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</si>
  <si>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</si>
  <si>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</si>
  <si>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</si>
  <si>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</si>
  <si>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</si>
  <si>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</si>
  <si>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</si>
  <si>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</si>
  <si>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</si>
  <si>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</si>
  <si>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</si>
  <si>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</si>
  <si>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</si>
  <si>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</si>
  <si>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</si>
  <si>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</si>
  <si>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</si>
  <si>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</si>
  <si>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</si>
  <si>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</si>
  <si>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</si>
  <si>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</si>
  <si>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</si>
  <si>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</si>
  <si>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</si>
  <si>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</si>
  <si>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</si>
  <si>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</si>
  <si>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</si>
  <si>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</si>
  <si>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</si>
  <si>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</si>
  <si>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</si>
  <si>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</si>
  <si>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</si>
  <si>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</si>
  <si>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</si>
  <si>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</si>
  <si>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</si>
  <si>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</si>
  <si>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</si>
  <si>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</si>
  <si>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</si>
  <si>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</si>
  <si>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</si>
  <si>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</si>
  <si>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</si>
  <si>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</si>
  <si>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</si>
  <si>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</si>
  <si>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</si>
  <si>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</si>
  <si>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</si>
  <si>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</si>
  <si>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</si>
  <si>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</si>
  <si>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</si>
  <si>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</si>
  <si>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</si>
  <si>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</si>
  <si>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</si>
  <si>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</si>
  <si>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</si>
  <si>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</si>
  <si>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</si>
  <si>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</si>
  <si>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</si>
  <si>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</si>
  <si>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</si>
  <si>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</si>
  <si>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</si>
  <si>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</si>
  <si>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</si>
  <si>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</si>
  <si>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</si>
  <si>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</si>
  <si>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</si>
  <si>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</si>
  <si>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</si>
  <si>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</si>
  <si>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</si>
  <si>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</si>
  <si>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</si>
  <si>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</si>
  <si>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</si>
  <si>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</si>
  <si>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</si>
  <si>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</si>
  <si>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</si>
  <si>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</si>
  <si>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</si>
  <si>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</si>
  <si>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</si>
  <si>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</si>
  <si>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</si>
  <si>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</si>
  <si>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</si>
  <si>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</si>
  <si>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</si>
  <si>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</si>
  <si>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</si>
  <si>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</si>
  <si>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</si>
  <si>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</si>
  <si>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</si>
  <si>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</si>
  <si>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</si>
  <si>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</si>
  <si>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</si>
  <si>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</si>
  <si>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</si>
  <si>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</si>
  <si>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</si>
  <si>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</si>
  <si>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</si>
  <si>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</si>
  <si>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</si>
  <si>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</si>
  <si>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</si>
  <si>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</si>
  <si>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</si>
  <si>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</si>
  <si>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</si>
  <si>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</si>
  <si>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</si>
  <si>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</si>
  <si>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</si>
  <si>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</si>
  <si>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</si>
  <si>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</si>
  <si>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</si>
  <si>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</si>
  <si>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</si>
  <si>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</si>
  <si>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</si>
  <si>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</si>
  <si>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</si>
  <si>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</si>
  <si>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</si>
  <si>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</si>
  <si>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</si>
  <si>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</si>
  <si>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</si>
  <si>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</si>
  <si>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</si>
  <si>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</si>
  <si>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</si>
  <si>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</si>
  <si>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</si>
  <si>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</si>
  <si>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</si>
  <si>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</si>
  <si>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</si>
  <si>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</si>
  <si>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</si>
  <si>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</si>
  <si>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</si>
  <si>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</si>
  <si>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</si>
  <si>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</si>
  <si>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</si>
  <si>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</si>
  <si>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</si>
  <si>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</si>
  <si>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</si>
  <si>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</si>
  <si>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</si>
  <si>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</si>
  <si>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</si>
  <si>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</si>
  <si>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</si>
  <si>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</si>
  <si>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</si>
  <si>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</si>
  <si>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</si>
  <si>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</si>
  <si>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</si>
  <si>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</si>
  <si>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</si>
  <si>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</si>
  <si>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</si>
  <si>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</si>
  <si>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</si>
  <si>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</si>
  <si>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</si>
  <si>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</si>
  <si>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</si>
  <si>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</si>
  <si>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</si>
  <si>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</si>
  <si>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</si>
  <si>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</si>
  <si>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</si>
  <si>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</si>
  <si>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</si>
  <si>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</si>
  <si>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</si>
  <si>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</si>
  <si>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</si>
  <si>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</si>
  <si>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</si>
  <si>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</si>
  <si>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</si>
  <si>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</si>
  <si>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</si>
  <si>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</si>
  <si>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</si>
  <si>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</si>
  <si>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</si>
  <si>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</si>
  <si>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</si>
  <si>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</si>
  <si>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</si>
  <si>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</si>
  <si>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</si>
  <si>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</si>
  <si>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</si>
  <si>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</si>
  <si>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</si>
  <si>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</si>
  <si>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</si>
  <si>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</si>
  <si>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</si>
  <si>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</si>
  <si>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</si>
  <si>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</si>
  <si>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</si>
  <si>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</si>
  <si>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</si>
  <si>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</si>
  <si>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</si>
  <si>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</si>
  <si>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</si>
  <si>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</si>
  <si>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</si>
  <si>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</si>
  <si>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</si>
  <si>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</si>
  <si>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</si>
  <si>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</si>
  <si>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</si>
  <si>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</si>
  <si>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</si>
  <si>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</si>
  <si>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</si>
  <si>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</si>
  <si>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</si>
  <si>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</si>
  <si>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</si>
  <si>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</si>
  <si>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</si>
  <si>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</si>
  <si>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</si>
  <si>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</si>
  <si>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</si>
  <si>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</si>
  <si>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</si>
  <si>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</si>
  <si>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</si>
  <si>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</si>
  <si>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</si>
  <si>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</si>
  <si>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</si>
  <si>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</si>
  <si>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</si>
  <si>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</si>
  <si>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</si>
  <si>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</si>
  <si>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</si>
  <si>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</si>
  <si>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</si>
  <si>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</si>
  <si>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</si>
  <si>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</si>
  <si>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</si>
  <si>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</si>
  <si>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</si>
  <si>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</si>
  <si>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</si>
  <si>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</si>
  <si>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</si>
  <si>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</si>
  <si>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</si>
  <si>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</si>
  <si>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</si>
  <si>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</si>
  <si>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</si>
  <si>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</si>
  <si>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</si>
  <si>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</si>
  <si>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</si>
  <si>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</si>
  <si>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</si>
  <si>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</si>
  <si>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</si>
  <si>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</si>
  <si>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</si>
  <si>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</si>
  <si>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</si>
  <si>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</si>
  <si>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</si>
  <si>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</si>
  <si>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</si>
  <si>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</si>
  <si>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</si>
  <si>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</si>
  <si>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</si>
  <si>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</si>
  <si>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</si>
  <si>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</si>
  <si>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</si>
  <si>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</si>
  <si>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</si>
  <si>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</si>
  <si>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</si>
  <si>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</si>
  <si>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</si>
  <si>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</si>
  <si>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</si>
  <si>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</si>
  <si>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</si>
  <si>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</si>
  <si>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</si>
  <si>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</si>
  <si>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</si>
  <si>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</si>
  <si>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</si>
  <si>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</si>
  <si>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</si>
  <si>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</si>
  <si>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</si>
  <si>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</si>
  <si>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</si>
  <si>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</si>
  <si>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</si>
  <si>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</si>
  <si>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</si>
  <si>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</si>
  <si>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</si>
  <si>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</si>
  <si>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</si>
  <si>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</si>
  <si>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</si>
  <si>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</si>
  <si>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</si>
  <si>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</si>
  <si>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</si>
  <si>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</si>
  <si>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</si>
  <si>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</si>
  <si>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</si>
  <si>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</si>
  <si>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</si>
  <si>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</si>
  <si>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</si>
  <si>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</si>
  <si>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</si>
  <si>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</si>
  <si>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</si>
  <si>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</si>
  <si>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</si>
  <si>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</si>
  <si>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</si>
  <si>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</si>
  <si>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</si>
  <si>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</si>
  <si>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</si>
  <si>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</si>
  <si>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</si>
  <si>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</si>
  <si>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</si>
  <si>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</si>
  <si>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</si>
  <si>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</si>
  <si>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</si>
  <si>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</si>
  <si>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</si>
  <si>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</si>
  <si>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</si>
  <si>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</si>
  <si>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</si>
  <si>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</si>
  <si>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</si>
  <si>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</si>
  <si>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</si>
  <si>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</si>
  <si>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</si>
  <si>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</si>
  <si>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</si>
  <si>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</si>
  <si>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</si>
  <si>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</si>
  <si>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</si>
  <si>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</si>
  <si>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</si>
  <si>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</si>
  <si>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</si>
  <si>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</si>
  <si>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</si>
  <si>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</si>
  <si>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</si>
  <si>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</si>
  <si>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</si>
  <si>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</si>
  <si>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</si>
  <si>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</si>
  <si>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</si>
  <si>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</si>
  <si>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</si>
  <si>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</si>
  <si>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</si>
  <si>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</si>
  <si>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</si>
  <si>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</si>
  <si>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</si>
  <si>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</si>
  <si>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</si>
  <si>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</si>
  <si>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</si>
  <si>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</si>
  <si>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</si>
  <si>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</si>
  <si>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</si>
  <si>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</si>
  <si>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</si>
  <si>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</si>
  <si>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</si>
  <si>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</si>
  <si>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</si>
  <si>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</si>
  <si>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</si>
  <si>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</si>
  <si>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</si>
  <si>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</si>
  <si>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</si>
  <si>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</si>
  <si>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</si>
  <si>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</si>
  <si>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</si>
  <si>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</si>
  <si>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</si>
  <si>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</si>
  <si>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</si>
  <si>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</si>
  <si>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</si>
  <si>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</si>
  <si>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</si>
  <si>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</si>
  <si>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</si>
  <si>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</si>
  <si>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</si>
  <si>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</si>
  <si>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</si>
  <si>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</si>
  <si>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</si>
  <si>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</si>
  <si>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</si>
  <si>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</si>
  <si>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</si>
  <si>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</si>
  <si>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</si>
  <si>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</si>
  <si>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</si>
  <si>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</si>
  <si>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</si>
  <si>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</si>
  <si>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</si>
  <si>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</si>
  <si>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</si>
  <si>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</si>
  <si>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</si>
  <si>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</si>
  <si>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</si>
  <si>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</si>
  <si>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</si>
  <si>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</si>
  <si>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</si>
  <si>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</si>
  <si>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</si>
  <si>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</si>
  <si>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</si>
  <si>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</si>
  <si>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</si>
  <si>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</si>
  <si>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</si>
  <si>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</si>
  <si>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</si>
  <si>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</si>
  <si>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</si>
  <si>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</si>
  <si>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</si>
  <si>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</si>
  <si>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</si>
  <si>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</si>
  <si>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</si>
  <si>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</si>
  <si>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</si>
  <si>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</si>
  <si>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</si>
  <si>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</si>
  <si>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</si>
  <si>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</si>
  <si>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</si>
  <si>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</si>
  <si>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</si>
  <si>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</si>
  <si>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</si>
  <si>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</si>
  <si>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</si>
  <si>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</si>
  <si>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</si>
  <si>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</si>
  <si>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</si>
  <si>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</si>
  <si>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</si>
  <si>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</si>
  <si>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</si>
  <si>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</si>
  <si>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</si>
  <si>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</si>
  <si>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</si>
  <si>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</si>
  <si>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</si>
  <si>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</si>
  <si>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</si>
  <si>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</si>
  <si>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</si>
  <si>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</si>
  <si>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</si>
  <si>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</si>
  <si>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</si>
  <si>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</si>
  <si>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</si>
  <si>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</si>
  <si>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</si>
  <si>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</si>
  <si>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</si>
  <si>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</si>
  <si>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</si>
  <si>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</si>
  <si>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</si>
  <si>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</si>
  <si>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</si>
  <si>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</si>
  <si>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</si>
  <si>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</si>
  <si>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</si>
  <si>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</si>
  <si>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</si>
  <si>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</si>
  <si>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</si>
  <si>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</si>
  <si>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</si>
  <si>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</si>
  <si>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</si>
  <si>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</si>
  <si>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</si>
  <si>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</si>
  <si>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</si>
  <si>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</si>
  <si>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</si>
  <si>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</si>
  <si>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</si>
  <si>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</si>
  <si>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</si>
  <si>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</si>
  <si>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</si>
  <si>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</si>
  <si>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</si>
  <si>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</si>
  <si>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</si>
  <si>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</si>
  <si>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</si>
  <si>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</si>
  <si>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</si>
  <si>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</si>
  <si>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</si>
  <si>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</si>
  <si>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</si>
  <si>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</si>
  <si>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</si>
  <si>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</si>
  <si>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</si>
  <si>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</si>
  <si>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</si>
  <si>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</si>
  <si>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</si>
  <si>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</si>
  <si>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</si>
  <si>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</si>
  <si>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</si>
  <si>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</si>
  <si>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</si>
  <si>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</si>
  <si>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</si>
  <si>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</si>
  <si>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</si>
  <si>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</si>
  <si>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</si>
  <si>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</si>
  <si>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</si>
  <si>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</si>
  <si>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</si>
  <si>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</si>
  <si>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</si>
  <si>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</si>
  <si>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</si>
  <si>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</si>
  <si>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</si>
  <si>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</si>
  <si>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</si>
  <si>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</si>
  <si>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</si>
  <si>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</si>
  <si>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</si>
  <si>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</si>
  <si>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</si>
  <si>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</si>
  <si>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</si>
  <si>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</si>
  <si>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</si>
  <si>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</si>
  <si>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</si>
  <si>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</si>
  <si>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</si>
  <si>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</si>
  <si>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</si>
  <si>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</si>
  <si>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</si>
  <si>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</si>
  <si>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</si>
  <si>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</si>
  <si>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</si>
  <si>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</si>
  <si>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</si>
  <si>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</si>
  <si>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</si>
  <si>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</si>
  <si>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</si>
  <si>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</si>
  <si>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</si>
  <si>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</si>
  <si>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</si>
  <si>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</si>
  <si>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</si>
  <si>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</si>
  <si>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</si>
  <si>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</si>
  <si>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</si>
  <si>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</si>
  <si>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</si>
  <si>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</si>
  <si>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</si>
  <si>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</si>
  <si>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</si>
  <si>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</si>
  <si>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</si>
  <si>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</si>
  <si>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</si>
  <si>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</si>
  <si>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</si>
  <si>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</si>
  <si>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</si>
  <si>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</si>
  <si>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</si>
  <si>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</si>
  <si>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</si>
  <si>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</si>
  <si>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</si>
  <si>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</si>
  <si>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</si>
  <si>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</si>
  <si>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</si>
  <si>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</si>
  <si>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</si>
  <si>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</si>
  <si>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</si>
  <si>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</si>
  <si>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</si>
  <si>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</si>
  <si>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</si>
  <si>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</si>
  <si>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</si>
  <si>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</si>
  <si>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</si>
  <si>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</si>
  <si>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</si>
  <si>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</si>
  <si>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</si>
  <si>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</si>
  <si>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</si>
  <si>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</si>
  <si>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</si>
  <si>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</si>
  <si>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</si>
  <si>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</si>
  <si>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</si>
  <si>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</si>
  <si>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</si>
  <si>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</si>
  <si>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</si>
  <si>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</si>
  <si>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</si>
  <si>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</si>
  <si>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</si>
  <si>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</si>
  <si>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</si>
  <si>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</si>
  <si>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</si>
  <si>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</si>
  <si>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</si>
  <si>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</si>
  <si>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</si>
  <si>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</si>
  <si>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</si>
  <si>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</si>
  <si>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</si>
  <si>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</si>
  <si>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</si>
  <si>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</si>
  <si>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</si>
  <si>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</si>
  <si>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</si>
  <si>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</si>
  <si>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</si>
  <si>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</si>
  <si>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</si>
  <si>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</si>
  <si>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</si>
  <si>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</si>
  <si>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</si>
  <si>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</si>
  <si>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</si>
  <si>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</si>
  <si>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</si>
  <si>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</si>
  <si>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</si>
  <si>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</si>
  <si>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</si>
  <si>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</si>
  <si>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</si>
  <si>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</si>
  <si>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</si>
  <si>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</si>
  <si>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</si>
  <si>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</si>
  <si>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</si>
  <si>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</si>
  <si>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</si>
  <si>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</si>
  <si>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</si>
  <si>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</si>
  <si>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</si>
  <si>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</si>
  <si>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</si>
  <si>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</si>
  <si>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</si>
  <si>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</si>
  <si>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</si>
  <si>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</si>
  <si>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</si>
  <si>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</si>
  <si>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</si>
  <si>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</si>
  <si>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</si>
  <si>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</si>
  <si>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</si>
  <si>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</si>
  <si>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</si>
  <si>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</si>
  <si>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</si>
  <si>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</si>
  <si>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</si>
  <si>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</si>
  <si>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</si>
  <si>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</si>
  <si>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</si>
  <si>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</si>
  <si>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</si>
  <si>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</si>
  <si>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</si>
  <si>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</si>
  <si>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</si>
  <si>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</si>
  <si>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</si>
  <si>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</si>
  <si>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</si>
  <si>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</si>
  <si>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</si>
  <si>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</si>
  <si>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</si>
  <si>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</si>
  <si>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</si>
  <si>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</si>
  <si>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</si>
  <si>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</si>
  <si>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</si>
  <si>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</si>
  <si>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</si>
  <si>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</si>
  <si>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</si>
  <si>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</si>
  <si>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</si>
  <si>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</si>
  <si>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</si>
  <si>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</si>
  <si>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</si>
  <si>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</si>
  <si>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</si>
  <si>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</si>
  <si>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</si>
  <si>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</si>
  <si>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</si>
  <si>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</si>
  <si>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</si>
  <si>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</si>
  <si>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</si>
  <si>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</si>
  <si>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</si>
  <si>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</si>
  <si>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</si>
  <si>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</si>
  <si>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</si>
  <si>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</si>
  <si>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</si>
  <si>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</si>
  <si>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</si>
  <si>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</si>
  <si>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</si>
  <si>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</si>
  <si>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</si>
  <si>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</si>
  <si>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</si>
  <si>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</si>
  <si>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</si>
  <si>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</si>
  <si>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</si>
  <si>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</si>
  <si>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</si>
  <si>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</si>
  <si>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</si>
  <si>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</si>
  <si>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</si>
  <si>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</si>
  <si>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</si>
  <si>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</si>
  <si>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</si>
  <si>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</si>
  <si>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</si>
  <si>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</si>
  <si>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</si>
  <si>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</si>
  <si>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</si>
  <si>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</si>
  <si>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</si>
  <si>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</si>
  <si>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</si>
  <si>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</si>
  <si>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</si>
  <si>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</si>
  <si>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</si>
  <si>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</si>
  <si>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</si>
  <si>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</si>
  <si>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</si>
  <si>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</si>
  <si>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</si>
  <si>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</si>
  <si>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</si>
  <si>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</si>
  <si>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</si>
  <si>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</si>
  <si>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</si>
  <si>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</si>
  <si>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</si>
  <si>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</si>
  <si>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</si>
  <si>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</si>
  <si>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</si>
  <si>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</si>
  <si>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</si>
  <si>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</si>
  <si>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</si>
  <si>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</si>
  <si>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</si>
  <si>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</si>
  <si>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</si>
  <si>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</si>
  <si>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</si>
  <si>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</si>
  <si>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</si>
  <si>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</si>
  <si>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</si>
  <si>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</si>
  <si>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</si>
  <si>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</si>
  <si>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</si>
  <si>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</si>
  <si>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</si>
  <si>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</si>
  <si>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</si>
  <si>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</si>
  <si>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</si>
  <si>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</si>
  <si>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</si>
  <si>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</si>
  <si>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</si>
  <si>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</si>
  <si>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</si>
  <si>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</si>
  <si>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</si>
  <si>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</si>
  <si>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</si>
  <si>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</si>
  <si>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</si>
  <si>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</si>
  <si>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</si>
  <si>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</si>
  <si>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</si>
  <si>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</si>
  <si>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</si>
  <si>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</si>
  <si>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</si>
  <si>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</si>
  <si>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</si>
  <si>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</si>
  <si>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</si>
  <si>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</si>
  <si>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</si>
  <si>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</si>
  <si>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</si>
  <si>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</si>
  <si>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</si>
  <si>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</si>
  <si>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</si>
  <si>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</si>
  <si>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</si>
  <si>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</si>
  <si>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</si>
  <si>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</si>
  <si>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</si>
  <si>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</si>
  <si>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</si>
  <si>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</si>
  <si>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</si>
  <si>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</si>
  <si>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</si>
  <si>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</si>
  <si>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</si>
  <si>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</si>
  <si>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</si>
  <si>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</si>
  <si>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</si>
  <si>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</si>
  <si>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</si>
  <si>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</si>
  <si>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</si>
  <si>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</si>
  <si>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</si>
  <si>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</si>
  <si>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</si>
  <si>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</si>
  <si>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</si>
  <si>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</si>
  <si>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</si>
  <si>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</si>
  <si>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</si>
  <si>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</si>
  <si>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</si>
  <si>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</si>
  <si>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</si>
  <si>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</si>
  <si>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</si>
  <si>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</si>
  <si>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</si>
  <si>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</si>
  <si>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</si>
  <si>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</si>
  <si>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</si>
  <si>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</si>
  <si>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</si>
  <si>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</si>
  <si>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</si>
  <si>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</si>
  <si>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</si>
  <si>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</si>
  <si>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</si>
  <si>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</si>
  <si>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</si>
  <si>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</si>
  <si>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</si>
  <si>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</si>
  <si>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</si>
  <si>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</si>
  <si>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</si>
  <si>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</si>
  <si>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</si>
  <si>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</si>
  <si>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</si>
  <si>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</si>
  <si>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</si>
  <si>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</si>
  <si>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</si>
  <si>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</si>
  <si>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</si>
  <si>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</si>
  <si>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</si>
  <si>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</si>
  <si>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</si>
  <si>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</si>
  <si>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</si>
  <si>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</si>
  <si>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</si>
  <si>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</si>
  <si>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</si>
  <si>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</si>
  <si>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</si>
  <si>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</si>
  <si>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</si>
  <si>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</si>
  <si>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</si>
  <si>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</si>
  <si>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</si>
  <si>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</si>
  <si>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</si>
  <si>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</si>
  <si>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</si>
  <si>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</si>
  <si>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</si>
  <si>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</si>
  <si>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</si>
  <si>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</si>
  <si>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</si>
  <si>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</si>
  <si>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</si>
  <si>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</si>
  <si>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</si>
  <si>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</si>
  <si>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</si>
  <si>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</si>
  <si>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</si>
  <si>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</si>
  <si>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</si>
  <si>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</si>
  <si>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</si>
  <si>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</si>
  <si>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</si>
  <si>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</si>
  <si>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</si>
  <si>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</si>
  <si>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</si>
  <si>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</si>
  <si>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</si>
  <si>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</si>
  <si>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</si>
  <si>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</si>
  <si>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</si>
  <si>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</si>
  <si>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</si>
  <si>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</si>
  <si>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</si>
  <si>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</si>
  <si>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</si>
  <si>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</si>
  <si>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</si>
  <si>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</si>
  <si>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</si>
  <si>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</si>
  <si>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</si>
  <si>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</si>
  <si>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</si>
  <si>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</si>
  <si>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</si>
  <si>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</si>
  <si>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</si>
  <si>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</si>
  <si>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</si>
  <si>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</si>
  <si>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</si>
  <si>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</si>
  <si>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</si>
  <si>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</si>
  <si>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</si>
  <si>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</si>
  <si>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</si>
  <si>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</si>
  <si>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</si>
  <si>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</si>
  <si>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</si>
  <si>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</si>
  <si>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</si>
  <si>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</si>
  <si>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</si>
  <si>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</si>
  <si>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</si>
  <si>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</si>
  <si>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</si>
  <si>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</si>
  <si>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</si>
  <si>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</si>
  <si>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</si>
  <si>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</si>
  <si>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</si>
  <si>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</si>
  <si>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</si>
  <si>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</si>
  <si>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</si>
  <si>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</si>
  <si>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</si>
  <si>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</si>
  <si>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</si>
  <si>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</si>
  <si>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</si>
  <si>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</si>
  <si>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</si>
  <si>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</si>
  <si>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</si>
  <si>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</si>
  <si>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</si>
  <si>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</si>
  <si>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</si>
  <si>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</si>
  <si>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</si>
  <si>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</si>
  <si>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</si>
  <si>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</si>
  <si>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</si>
  <si>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</si>
  <si>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</si>
  <si>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</si>
  <si>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</si>
  <si>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</si>
  <si>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</si>
  <si>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</si>
  <si>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</si>
  <si>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</si>
  <si>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</si>
  <si>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</si>
  <si>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</si>
  <si>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</si>
  <si>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</si>
  <si>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</si>
  <si>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</si>
  <si>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</si>
  <si>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</si>
  <si>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</si>
  <si>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</si>
  <si>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</si>
  <si>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</si>
  <si>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</si>
  <si>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</si>
  <si>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</si>
  <si>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</si>
  <si>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</si>
  <si>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</si>
  <si>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</si>
  <si>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</si>
  <si>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</si>
  <si>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</si>
  <si>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</si>
  <si>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</si>
  <si>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</si>
  <si>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</si>
  <si>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</si>
  <si>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</si>
  <si>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</si>
  <si>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</si>
  <si>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</si>
  <si>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</si>
  <si>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</si>
  <si>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</si>
  <si>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</si>
  <si>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</si>
  <si>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</si>
  <si>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</si>
  <si>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</si>
  <si>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</si>
  <si>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</si>
  <si>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</si>
  <si>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</si>
  <si>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</si>
  <si>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</si>
  <si>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</si>
  <si>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</si>
  <si>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</si>
  <si>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</si>
  <si>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</si>
  <si>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</si>
  <si>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</si>
  <si>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</si>
  <si>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</si>
  <si>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</si>
  <si>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</si>
  <si>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</si>
  <si>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</si>
  <si>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</si>
  <si>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</si>
  <si>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</si>
  <si>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</si>
  <si>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</si>
  <si>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</si>
  <si>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</si>
  <si>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</si>
  <si>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</si>
  <si>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</si>
  <si>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</si>
  <si>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</si>
  <si>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</si>
  <si>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</si>
  <si>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</si>
  <si>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</si>
  <si>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</si>
  <si>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</si>
  <si>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</si>
  <si>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</si>
  <si>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</si>
  <si>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</si>
  <si>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</si>
  <si>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</si>
  <si>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</si>
  <si>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</si>
  <si>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</si>
  <si>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</si>
  <si>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</si>
  <si>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</si>
  <si>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</si>
  <si>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</si>
  <si>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</si>
  <si>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</si>
  <si>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</si>
  <si>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</si>
  <si>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</si>
  <si>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</si>
  <si>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</si>
  <si>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</si>
  <si>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</si>
  <si>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</si>
  <si>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</si>
  <si>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</si>
  <si>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</si>
  <si>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</si>
  <si>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</si>
  <si>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</si>
  <si>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</si>
  <si>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</si>
  <si>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</si>
  <si>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</si>
  <si>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</si>
  <si>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</si>
  <si>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</si>
  <si>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</si>
  <si>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</si>
  <si>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</si>
  <si>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</si>
  <si>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</si>
  <si>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</si>
  <si>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</si>
  <si>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</si>
  <si>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</si>
  <si>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</si>
  <si>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</si>
  <si>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</si>
  <si>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</si>
  <si>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</si>
  <si>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</si>
  <si>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</si>
  <si>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</si>
  <si>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</si>
  <si>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</si>
  <si>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</si>
  <si>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</si>
  <si>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</si>
  <si>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</si>
  <si>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</si>
  <si>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</si>
  <si>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</si>
  <si>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</si>
  <si>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</si>
  <si>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</si>
  <si>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</si>
  <si>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</si>
  <si>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</si>
  <si>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</si>
  <si>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</si>
  <si>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</si>
  <si>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</si>
  <si>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</si>
  <si>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</si>
  <si>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</si>
  <si>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</si>
  <si>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</si>
  <si>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</si>
  <si>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</si>
  <si>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</si>
  <si>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</si>
  <si>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</si>
  <si>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</si>
  <si>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</si>
  <si>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</si>
  <si>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</si>
  <si>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</si>
  <si>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</si>
  <si>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</si>
  <si>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</si>
  <si>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</si>
  <si>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</si>
  <si>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</si>
  <si>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</si>
  <si>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</si>
  <si>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</si>
  <si>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</si>
  <si>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</si>
  <si>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</si>
  <si>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</si>
  <si>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</si>
  <si>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</si>
  <si>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</si>
  <si>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</si>
  <si>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</si>
  <si>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</si>
  <si>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</si>
  <si>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</si>
  <si>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</si>
  <si>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</si>
  <si>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</si>
  <si>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</si>
  <si>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</si>
  <si>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</si>
  <si>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</si>
  <si>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</si>
  <si>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</si>
  <si>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</si>
  <si>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</si>
  <si>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</si>
  <si>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</si>
  <si>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</si>
  <si>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</si>
  <si>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</si>
  <si>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</si>
  <si>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</si>
  <si>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</si>
  <si>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</si>
  <si>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</si>
  <si>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</si>
  <si>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</si>
  <si>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</si>
  <si>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</si>
  <si>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</si>
  <si>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</si>
  <si>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</si>
  <si>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</si>
  <si>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</si>
  <si>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</si>
  <si>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</si>
  <si>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</si>
  <si>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</si>
  <si>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</si>
  <si>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</si>
  <si>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</si>
  <si>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</si>
  <si>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</si>
  <si>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</si>
  <si>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</si>
  <si>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</si>
  <si>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</si>
  <si>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</si>
  <si>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</si>
  <si>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</si>
  <si>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</si>
  <si>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</si>
  <si>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</si>
  <si>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</si>
  <si>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</si>
  <si>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</si>
  <si>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</si>
  <si>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</si>
  <si>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</si>
  <si>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</si>
  <si>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</si>
  <si>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</si>
  <si>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</si>
  <si>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</si>
  <si>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</si>
  <si>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</si>
  <si>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</si>
  <si>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</si>
  <si>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</si>
  <si>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</si>
  <si>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</si>
  <si>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</si>
  <si>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</si>
  <si>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</si>
  <si>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</si>
  <si>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</si>
  <si>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</si>
  <si>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</si>
  <si>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</si>
  <si>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</si>
  <si>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</si>
  <si>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</si>
  <si>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</si>
  <si>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</si>
  <si>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</si>
  <si>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</si>
  <si>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</si>
  <si>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</si>
  <si>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</si>
  <si>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</si>
  <si>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</si>
  <si>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</si>
  <si>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</si>
  <si>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</si>
  <si>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</si>
  <si>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</si>
  <si>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</si>
  <si>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</si>
  <si>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</si>
  <si>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</si>
  <si>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</si>
  <si>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</si>
  <si>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</si>
  <si>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</si>
  <si>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</si>
  <si>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</si>
  <si>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</si>
  <si>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</si>
  <si>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</si>
  <si>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</si>
  <si>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</si>
  <si>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</si>
  <si>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</si>
  <si>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</si>
  <si>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</si>
  <si>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</si>
  <si>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</si>
  <si>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</si>
  <si>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</si>
  <si>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</si>
  <si>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</si>
  <si>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</si>
  <si>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</si>
  <si>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</si>
  <si>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</si>
  <si>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</si>
  <si>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</si>
  <si>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</si>
  <si>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</si>
  <si>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</si>
  <si>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</si>
  <si>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</si>
  <si>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</si>
  <si>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</si>
  <si>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</si>
  <si>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</si>
  <si>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</si>
  <si>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</si>
  <si>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</si>
  <si>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</si>
  <si>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</si>
  <si>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</si>
  <si>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</si>
  <si>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</si>
  <si>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</si>
  <si>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</si>
  <si>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</si>
  <si>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</si>
  <si>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</si>
  <si>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</si>
  <si>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</si>
  <si>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</si>
  <si>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</si>
  <si>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</si>
  <si>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</si>
  <si>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</si>
  <si>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</si>
  <si>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</si>
  <si>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</si>
  <si>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</si>
  <si>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</si>
  <si>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</si>
  <si>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</si>
  <si>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</si>
  <si>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</si>
  <si>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</si>
  <si>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</si>
  <si>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</si>
  <si>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</si>
  <si>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</si>
  <si>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</si>
  <si>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</si>
  <si>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</si>
  <si>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</si>
  <si>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</si>
  <si>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</si>
  <si>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</si>
  <si>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</si>
  <si>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</si>
  <si>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</si>
  <si>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</si>
  <si>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</si>
  <si>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</si>
  <si>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</si>
  <si>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</si>
  <si>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</si>
  <si>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</si>
  <si>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</si>
  <si>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</si>
  <si>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</si>
  <si>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</si>
  <si>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</si>
  <si>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</si>
  <si>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</si>
  <si>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</si>
  <si>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</si>
  <si>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</si>
  <si>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</si>
  <si>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</si>
  <si>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</si>
  <si>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</si>
  <si>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</si>
  <si>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</si>
  <si>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</si>
  <si>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</si>
  <si>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</si>
  <si>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</si>
  <si>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</si>
  <si>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</si>
  <si>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</si>
  <si>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</si>
  <si>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</si>
  <si>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</si>
  <si>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</si>
  <si>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</si>
  <si>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</si>
  <si>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</si>
  <si>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</si>
  <si>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</si>
  <si>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</si>
  <si>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</si>
  <si>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</si>
  <si>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</si>
  <si>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</si>
  <si>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</si>
  <si>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</si>
  <si>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</si>
  <si>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</si>
  <si>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</si>
  <si>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</si>
  <si>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</si>
  <si>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</si>
  <si>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</si>
  <si>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</si>
  <si>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</si>
  <si>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</si>
  <si>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</si>
  <si>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</si>
  <si>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</si>
  <si>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</si>
  <si>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</si>
  <si>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</si>
  <si>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</si>
  <si>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</si>
  <si>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</si>
  <si>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</si>
  <si>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</si>
  <si>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</si>
  <si>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</si>
  <si>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</si>
  <si>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</si>
  <si>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</si>
  <si>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</si>
  <si>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</si>
  <si>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</si>
  <si>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</si>
  <si>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</si>
  <si>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</si>
  <si>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</si>
  <si>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</si>
  <si>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</si>
  <si>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</si>
  <si>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</si>
  <si>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</si>
  <si>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</si>
  <si>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</si>
  <si>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</si>
  <si>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</si>
  <si>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</si>
  <si>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</si>
  <si>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</si>
  <si>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</si>
  <si>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</si>
  <si>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</si>
  <si>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</si>
  <si>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</si>
  <si>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</si>
  <si>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</si>
  <si>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</si>
  <si>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</si>
  <si>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</si>
  <si>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</si>
  <si>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</si>
  <si>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</si>
  <si>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</si>
  <si>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</si>
  <si>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</si>
  <si>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</si>
  <si>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</si>
  <si>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</si>
  <si>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</si>
  <si>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</si>
  <si>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</si>
  <si>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</si>
  <si>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</si>
  <si>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</si>
  <si>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</si>
  <si>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</si>
  <si>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</si>
  <si>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</si>
  <si>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</si>
  <si>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</si>
  <si>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</si>
  <si>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</si>
  <si>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</si>
  <si>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</si>
  <si>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</si>
  <si>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</si>
  <si>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</si>
  <si>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</si>
  <si>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</si>
  <si>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</si>
  <si>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</si>
  <si>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</si>
  <si>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</si>
  <si>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</si>
  <si>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</si>
  <si>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</si>
  <si>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</si>
  <si>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</si>
  <si>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</si>
  <si>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</si>
  <si>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</si>
  <si>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</si>
  <si>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</si>
  <si>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</si>
  <si>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</si>
  <si>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</si>
  <si>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</si>
  <si>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</si>
  <si>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</si>
  <si>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</si>
  <si>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</si>
  <si>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</si>
  <si>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</si>
  <si>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</si>
  <si>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</si>
  <si>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</si>
  <si>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</si>
  <si>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</si>
  <si>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</si>
  <si>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</si>
  <si>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</si>
  <si>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</si>
  <si>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</si>
  <si>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</si>
  <si>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</si>
  <si>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</si>
  <si>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</si>
  <si>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</si>
  <si>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</si>
  <si>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</si>
  <si>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</si>
  <si>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</si>
  <si>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</si>
  <si>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</si>
  <si>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</si>
  <si>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</si>
  <si>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</si>
  <si>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</si>
  <si>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</si>
  <si>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</si>
  <si>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</si>
  <si>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</si>
  <si>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</si>
  <si>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</si>
  <si>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</si>
  <si>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</si>
  <si>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</si>
  <si>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</si>
  <si>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</si>
  <si>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</si>
  <si>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</si>
  <si>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</si>
  <si>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</si>
  <si>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</si>
  <si>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</si>
  <si>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</si>
  <si>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</si>
  <si>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</si>
  <si>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</si>
  <si>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</si>
  <si>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</si>
  <si>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</si>
  <si>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</si>
  <si>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</si>
  <si>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</si>
  <si>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</si>
  <si>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</si>
  <si>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</si>
  <si>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</si>
  <si>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</si>
  <si>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</si>
  <si>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</si>
  <si>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</si>
  <si>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</si>
  <si>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</si>
  <si>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</si>
  <si>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</si>
  <si>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</si>
  <si>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</si>
  <si>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</si>
  <si>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</si>
  <si>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</si>
  <si>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</si>
  <si>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</si>
  <si>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</si>
  <si>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</si>
  <si>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</si>
  <si>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</si>
  <si>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</si>
  <si>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</si>
  <si>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</si>
  <si>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</si>
  <si>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</si>
  <si>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</si>
  <si>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</si>
  <si>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</si>
  <si>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</si>
  <si>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</si>
  <si>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</si>
  <si>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</si>
  <si>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</si>
  <si>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</si>
  <si>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</si>
  <si>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</si>
  <si>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</si>
  <si>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</si>
  <si>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</si>
  <si>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</si>
  <si>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</si>
  <si>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</si>
  <si>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</si>
  <si>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</si>
  <si>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</si>
  <si>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</si>
  <si>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</si>
  <si>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</si>
  <si>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</si>
  <si>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</si>
  <si>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</si>
  <si>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</si>
  <si>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</si>
  <si>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</si>
  <si>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</si>
  <si>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</si>
  <si>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</si>
  <si>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</si>
  <si>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</si>
  <si>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</si>
  <si>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</si>
  <si>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</si>
  <si>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</si>
  <si>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</si>
  <si>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</si>
  <si>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</si>
  <si>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</si>
  <si>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</si>
  <si>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</si>
  <si>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</si>
  <si>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</si>
  <si>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</si>
  <si>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</si>
  <si>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</si>
  <si>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</si>
  <si>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</si>
  <si>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</si>
  <si>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</si>
  <si>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</si>
  <si>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</si>
  <si>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</si>
  <si>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</si>
  <si>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</si>
  <si>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</si>
  <si>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</si>
  <si>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</si>
  <si>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</si>
  <si>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</si>
  <si>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</si>
  <si>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</si>
  <si>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</si>
  <si>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</si>
  <si>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</si>
  <si>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</si>
  <si>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</si>
  <si>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</si>
  <si>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</si>
  <si>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</si>
  <si>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</si>
  <si>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</si>
  <si>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</si>
  <si>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</si>
  <si>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</si>
  <si>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</si>
  <si>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</si>
  <si>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</si>
  <si>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</si>
  <si>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</si>
  <si>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</si>
  <si>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</si>
  <si>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</si>
  <si>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</si>
  <si>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</si>
  <si>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</si>
  <si>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</si>
  <si>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</si>
  <si>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</si>
  <si>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</si>
  <si>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</si>
  <si>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</si>
  <si>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</si>
  <si>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</si>
  <si>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</si>
  <si>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</si>
  <si>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</si>
  <si>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</si>
  <si>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</si>
  <si>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</si>
  <si>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</si>
  <si>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</si>
  <si>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</si>
  <si>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</si>
  <si>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</si>
  <si>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</si>
  <si>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</si>
  <si>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</si>
  <si>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</si>
  <si>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</si>
  <si>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</si>
  <si>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</si>
  <si>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</si>
  <si>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</si>
  <si>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</si>
  <si>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</si>
  <si>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</si>
  <si>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</si>
  <si>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</si>
  <si>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</si>
  <si>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</si>
  <si>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</si>
  <si>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</si>
  <si>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</si>
  <si>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</si>
  <si>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</si>
  <si>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</si>
  <si>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</si>
  <si>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</si>
  <si>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</si>
  <si>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</si>
  <si>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</si>
  <si>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</si>
  <si>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</si>
  <si>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</si>
  <si>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</si>
  <si>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</si>
  <si>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</si>
  <si>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</si>
  <si>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</si>
  <si>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</si>
  <si>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</si>
  <si>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</si>
  <si>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</si>
  <si>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</si>
  <si>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</si>
  <si>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</si>
  <si>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</si>
  <si>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</si>
  <si>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</si>
  <si>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</si>
  <si>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</si>
  <si>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</si>
  <si>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</si>
  <si>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</si>
  <si>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</si>
  <si>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</si>
  <si>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</si>
  <si>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</si>
  <si>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</si>
  <si>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</si>
  <si>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</si>
  <si>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</si>
  <si>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</si>
  <si>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</si>
  <si>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</si>
  <si>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</si>
  <si>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</si>
  <si>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</si>
  <si>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</si>
  <si>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</si>
  <si>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</si>
  <si>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</si>
  <si>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</si>
  <si>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</si>
  <si>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</si>
  <si>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</si>
  <si>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</si>
  <si>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</si>
  <si>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</si>
  <si>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</si>
  <si>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</si>
  <si>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</si>
  <si>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</si>
  <si>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</si>
  <si>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</si>
  <si>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</si>
  <si>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</si>
  <si>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</si>
  <si>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</si>
  <si>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</si>
  <si>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</si>
  <si>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</si>
  <si>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</si>
  <si>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</si>
  <si>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</si>
  <si>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</si>
  <si>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</si>
  <si>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</si>
  <si>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</si>
  <si>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</si>
  <si>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</si>
  <si>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</si>
  <si>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</si>
  <si>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</si>
  <si>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</si>
  <si>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</si>
  <si>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</si>
  <si>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</si>
  <si>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</si>
  <si>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</si>
  <si>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</si>
  <si>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</si>
  <si>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</si>
  <si>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</si>
  <si>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</si>
  <si>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</si>
  <si>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</si>
  <si>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</si>
  <si>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</si>
  <si>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</si>
  <si>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</si>
  <si>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</si>
  <si>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</si>
  <si>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</si>
  <si>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</si>
  <si>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</si>
  <si>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</si>
  <si>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</si>
  <si>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</si>
  <si>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</si>
  <si>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</si>
  <si>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</si>
  <si>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</si>
  <si>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</si>
  <si>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</si>
  <si>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</si>
  <si>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</si>
  <si>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</si>
  <si>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</si>
  <si>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</si>
  <si>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</si>
  <si>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</si>
  <si>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</si>
  <si>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</si>
  <si>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</si>
  <si>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</si>
  <si>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</si>
  <si>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</si>
  <si>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</si>
  <si>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</si>
  <si>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</si>
  <si>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</si>
  <si>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</si>
  <si>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</si>
  <si>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</si>
  <si>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</si>
  <si>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</si>
  <si>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</si>
  <si>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</si>
  <si>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</si>
  <si>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</si>
  <si>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</si>
  <si>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</si>
  <si>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</si>
  <si>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</si>
  <si>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</si>
  <si>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</si>
  <si>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</si>
  <si>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</si>
  <si>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</si>
  <si>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</si>
  <si>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</si>
  <si>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</si>
  <si>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</si>
  <si>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</si>
  <si>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</si>
  <si>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</si>
  <si>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</si>
  <si>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</si>
  <si>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</si>
  <si>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</si>
  <si>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</si>
  <si>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</si>
  <si>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</si>
  <si>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</si>
  <si>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</si>
  <si>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</si>
  <si>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</si>
  <si>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</si>
  <si>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</si>
  <si>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</si>
  <si>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</si>
  <si>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</si>
  <si>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</si>
  <si>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</si>
  <si>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</si>
  <si>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</si>
  <si>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</si>
  <si>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</si>
  <si>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</si>
  <si>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</si>
  <si>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</si>
  <si>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</si>
  <si>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</si>
  <si>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</si>
  <si>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</si>
  <si>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</si>
  <si>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</si>
  <si>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</si>
  <si>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</si>
  <si>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</si>
  <si>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</si>
  <si>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</si>
  <si>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</si>
  <si>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</si>
  <si>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</si>
  <si>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</si>
  <si>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</si>
  <si>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</si>
  <si>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</si>
  <si>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</si>
  <si>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</si>
  <si>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</si>
  <si>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</si>
  <si>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</si>
  <si>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</si>
  <si>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</si>
  <si>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</si>
  <si>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</si>
  <si>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</si>
  <si>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</si>
  <si>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</si>
  <si>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</si>
  <si>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</si>
  <si>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</si>
  <si>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</si>
  <si>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</si>
  <si>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</si>
  <si>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</si>
  <si>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</si>
  <si>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</si>
  <si>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</si>
  <si>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</si>
  <si>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</si>
  <si>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</si>
  <si>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</si>
  <si>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</si>
  <si>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</si>
  <si>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</si>
  <si>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</si>
  <si>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</si>
  <si>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</si>
  <si>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</si>
  <si>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</si>
  <si>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</si>
  <si>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</si>
  <si>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</si>
  <si>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</si>
  <si>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</si>
  <si>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</si>
  <si>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</si>
  <si>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</si>
  <si>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</si>
  <si>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</si>
  <si>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</si>
  <si>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</si>
  <si>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</si>
  <si>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</si>
  <si>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</si>
  <si>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</si>
  <si>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</si>
  <si>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</si>
  <si>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</si>
  <si>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</si>
  <si>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</si>
  <si>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</si>
  <si>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</si>
  <si>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</si>
  <si>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</si>
  <si>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</si>
  <si>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</si>
  <si>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</si>
  <si>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</si>
  <si>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</si>
  <si>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</si>
  <si>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</si>
  <si>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</si>
  <si>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</si>
  <si>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</si>
  <si>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</si>
  <si>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</si>
  <si>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</si>
  <si>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</si>
  <si>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</si>
  <si>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</si>
  <si>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</si>
  <si>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</si>
  <si>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</si>
  <si>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</si>
  <si>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</si>
  <si>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</si>
  <si>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</si>
  <si>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</si>
  <si>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</si>
  <si>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</si>
  <si>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</si>
  <si>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</si>
  <si>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</si>
  <si>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</si>
  <si>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</si>
  <si>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</si>
  <si>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</si>
  <si>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</si>
  <si>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</si>
  <si>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</si>
  <si>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</si>
  <si>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</si>
  <si>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</si>
  <si>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</si>
  <si>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</si>
  <si>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</si>
  <si>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</si>
  <si>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</si>
  <si>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</si>
  <si>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</si>
  <si>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</si>
  <si>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</si>
  <si>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</si>
  <si>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</si>
  <si>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</si>
  <si>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</si>
  <si>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</si>
  <si>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</si>
  <si>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</si>
  <si>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</si>
  <si>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</si>
  <si>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</si>
  <si>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</si>
  <si>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</si>
  <si>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</si>
  <si>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</si>
  <si>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</si>
  <si>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</si>
  <si>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</si>
  <si>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</si>
  <si>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</si>
  <si>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</si>
  <si>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</si>
  <si>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</si>
  <si>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</si>
  <si>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</si>
  <si>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</si>
  <si>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</si>
  <si>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</si>
  <si>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</si>
  <si>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</si>
  <si>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</si>
  <si>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</si>
  <si>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</si>
  <si>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</si>
  <si>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</si>
  <si>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</si>
  <si>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</si>
  <si>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</si>
  <si>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</si>
  <si>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</si>
  <si>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</si>
  <si>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</si>
  <si>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</si>
  <si>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</si>
  <si>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</si>
  <si>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</si>
  <si>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</si>
  <si>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</si>
  <si>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</si>
  <si>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</si>
  <si>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</si>
  <si>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</si>
  <si>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</si>
  <si>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</si>
  <si>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</si>
  <si>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</si>
  <si>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</si>
  <si>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</si>
  <si>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</si>
  <si>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</si>
  <si>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</si>
  <si>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</si>
  <si>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</si>
  <si>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</si>
  <si>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</si>
  <si>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</si>
  <si>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</si>
  <si>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</si>
  <si>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</si>
  <si>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</si>
  <si>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</si>
  <si>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</si>
  <si>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</si>
  <si>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</si>
  <si>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</si>
  <si>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</si>
  <si>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</si>
  <si>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</si>
  <si>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</si>
  <si>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</si>
  <si>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</si>
  <si>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</si>
  <si>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</si>
  <si>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</si>
  <si>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</si>
  <si>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</si>
  <si>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</si>
  <si>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</si>
  <si>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</si>
  <si>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</si>
  <si>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</si>
  <si>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</si>
  <si>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</si>
  <si>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</si>
  <si>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</si>
  <si>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</si>
  <si>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</si>
  <si>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</si>
  <si>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</si>
  <si>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</si>
  <si>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</si>
  <si>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</si>
  <si>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</si>
  <si>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</si>
  <si>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</si>
  <si>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</si>
  <si>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</si>
  <si>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</si>
  <si>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</si>
  <si>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</si>
  <si>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</si>
  <si>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</si>
  <si>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</si>
  <si>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</si>
  <si>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</si>
  <si>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</si>
  <si>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</si>
  <si>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</si>
  <si>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</si>
  <si>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</si>
  <si>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</si>
  <si>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</si>
  <si>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</si>
  <si>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</si>
  <si>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</si>
  <si>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</si>
  <si>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</si>
  <si>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</si>
  <si>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</si>
  <si>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</si>
  <si>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</si>
  <si>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</si>
  <si>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</si>
  <si>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</si>
  <si>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</si>
  <si>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</si>
  <si>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</si>
  <si>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</si>
  <si>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</si>
  <si>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</si>
  <si>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</si>
  <si>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</si>
  <si>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</si>
  <si>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</si>
  <si>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</si>
  <si>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</si>
  <si>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</si>
  <si>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</si>
  <si>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</si>
  <si>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</si>
  <si>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</si>
  <si>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</si>
  <si>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</si>
  <si>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</si>
  <si>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</si>
  <si>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</si>
  <si>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</si>
  <si>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</si>
  <si>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</si>
  <si>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</si>
  <si>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</si>
  <si>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</si>
  <si>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</si>
  <si>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</si>
  <si>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</si>
  <si>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</si>
  <si>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</si>
  <si>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</si>
  <si>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</si>
  <si>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</si>
  <si>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</si>
  <si>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</si>
  <si>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</si>
  <si>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</si>
  <si>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</si>
  <si>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</si>
  <si>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</si>
  <si>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</si>
  <si>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</si>
  <si>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</si>
  <si>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</si>
  <si>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</si>
  <si>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</si>
  <si>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</si>
  <si>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</si>
  <si>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</si>
  <si>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</si>
  <si>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</si>
  <si>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</si>
  <si>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</si>
  <si>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</si>
  <si>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</si>
  <si>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</si>
  <si>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</si>
  <si>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</si>
  <si>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</si>
  <si>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</si>
  <si>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</si>
  <si>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</si>
  <si>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</si>
  <si>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</si>
  <si>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</si>
  <si>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</si>
  <si>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</si>
  <si>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</si>
  <si>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</si>
  <si>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</si>
  <si>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</si>
  <si>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</si>
  <si>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</si>
  <si>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</si>
  <si>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</si>
  <si>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</si>
  <si>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</si>
  <si>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</si>
  <si>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</si>
  <si>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</si>
  <si>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</si>
  <si>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</si>
  <si>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</si>
  <si>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</si>
  <si>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</si>
  <si>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</si>
  <si>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</si>
  <si>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</si>
  <si>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</si>
  <si>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</si>
  <si>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</si>
  <si>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</si>
  <si>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</si>
  <si>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</si>
  <si>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</si>
  <si>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</si>
  <si>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</si>
  <si>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</si>
  <si>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</si>
  <si>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</si>
  <si>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</si>
  <si>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</si>
  <si>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</si>
  <si>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</si>
  <si>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</si>
  <si>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</si>
  <si>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</si>
  <si>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</si>
  <si>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</si>
  <si>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</si>
  <si>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</si>
  <si>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</si>
  <si>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</si>
  <si>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</si>
  <si>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</si>
  <si>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</si>
  <si>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</si>
  <si>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</si>
  <si>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</si>
  <si>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</si>
  <si>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</si>
  <si>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</si>
  <si>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</si>
  <si>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</si>
  <si>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</si>
  <si>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</si>
  <si>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</si>
  <si>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</si>
  <si>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</si>
  <si>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</si>
  <si>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</si>
  <si>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</si>
  <si>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</si>
  <si>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</si>
  <si>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</si>
  <si>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</si>
  <si>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</si>
  <si>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</si>
  <si>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</si>
  <si>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</si>
  <si>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</si>
  <si>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</si>
  <si>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</si>
  <si>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</si>
  <si>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</si>
  <si>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</si>
  <si>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</si>
  <si>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</si>
  <si>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</si>
  <si>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</si>
  <si>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</si>
  <si>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</si>
  <si>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</si>
  <si>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</si>
  <si>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</si>
  <si>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</si>
  <si>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</si>
  <si>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</si>
  <si>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</si>
  <si>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</si>
  <si>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</si>
  <si>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</si>
  <si>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</si>
  <si>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</si>
  <si>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</si>
  <si>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</si>
  <si>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</si>
  <si>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</si>
  <si>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</si>
  <si>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</si>
  <si>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</si>
  <si>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</si>
  <si>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</si>
  <si>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</si>
  <si>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</si>
  <si>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</si>
  <si>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</si>
  <si>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</si>
  <si>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</si>
  <si>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</si>
  <si>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</si>
  <si>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</si>
  <si>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</si>
  <si>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</si>
  <si>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</si>
  <si>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</si>
  <si>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</si>
  <si>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</si>
  <si>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</si>
  <si>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</si>
  <si>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</si>
  <si>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</si>
  <si>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</si>
  <si>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</si>
  <si>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</si>
  <si>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</si>
  <si>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</si>
  <si>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</si>
  <si>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</si>
  <si>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</si>
  <si>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</si>
  <si>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</si>
  <si>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</si>
  <si>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</si>
  <si>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</si>
  <si>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</si>
  <si>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</si>
  <si>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</si>
  <si>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</si>
  <si>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</si>
  <si>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</si>
  <si>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</si>
  <si>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</si>
  <si>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</si>
  <si>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</si>
  <si>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</si>
  <si>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</si>
  <si>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</si>
  <si>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</si>
  <si>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</si>
  <si>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</si>
  <si>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</si>
  <si>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</si>
  <si>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</si>
  <si>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</si>
  <si>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</si>
  <si>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</si>
  <si>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</si>
  <si>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</si>
  <si>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</si>
  <si>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</si>
  <si>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</si>
  <si>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</si>
  <si>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</si>
  <si>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</si>
  <si>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</si>
  <si>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</si>
  <si>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</si>
  <si>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</si>
  <si>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</si>
  <si>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</si>
  <si>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</si>
  <si>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</si>
  <si>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</si>
  <si>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</si>
  <si>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</si>
  <si>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</si>
  <si>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</si>
  <si>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</si>
  <si>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</si>
  <si>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</si>
  <si>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</si>
  <si>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</si>
  <si>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</si>
  <si>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</si>
  <si>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</si>
  <si>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</si>
  <si>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</si>
  <si>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</si>
  <si>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</si>
  <si>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</si>
  <si>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</si>
  <si>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</si>
  <si>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</si>
  <si>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</si>
  <si>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</si>
  <si>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</si>
  <si>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</si>
  <si>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</si>
  <si>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</si>
  <si>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</si>
  <si>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</si>
  <si>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</si>
  <si>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</si>
  <si>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</si>
  <si>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</si>
  <si>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</si>
  <si>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</si>
  <si>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</si>
  <si>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</si>
  <si>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</si>
  <si>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</si>
  <si>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</si>
  <si>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</si>
  <si>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</si>
  <si>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</si>
  <si>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</si>
  <si>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</si>
  <si>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</si>
  <si>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</si>
  <si>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</si>
  <si>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</si>
  <si>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</si>
  <si>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</si>
  <si>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</si>
  <si>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</si>
  <si>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</si>
  <si>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</si>
  <si>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</si>
  <si>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</si>
  <si>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</si>
  <si>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</si>
  <si>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</si>
  <si>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</si>
  <si>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</si>
  <si>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</si>
  <si>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</si>
  <si>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</si>
  <si>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</si>
  <si>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</si>
  <si>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</si>
  <si>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</si>
  <si>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</si>
  <si>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</si>
  <si>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</si>
  <si>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</si>
  <si>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</si>
  <si>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</si>
  <si>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</si>
  <si>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</si>
  <si>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</si>
  <si>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</si>
  <si>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</si>
  <si>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</si>
  <si>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</si>
  <si>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</si>
  <si>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</si>
  <si>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</si>
  <si>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</si>
  <si>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</si>
  <si>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</si>
  <si>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</si>
  <si>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</si>
  <si>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</si>
  <si>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</si>
  <si>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</si>
  <si>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</si>
  <si>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</si>
  <si>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</si>
  <si>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</si>
  <si>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</si>
  <si>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</si>
  <si>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</si>
  <si>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</si>
  <si>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</si>
  <si>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</si>
  <si>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</si>
  <si>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</si>
  <si>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</si>
  <si>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</si>
  <si>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</si>
  <si>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</si>
  <si>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</si>
  <si>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</si>
  <si>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</si>
  <si>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</si>
  <si>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</si>
  <si>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</si>
  <si>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</si>
  <si>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</si>
  <si>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</si>
  <si>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</si>
  <si>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</si>
  <si>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</si>
  <si>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</si>
  <si>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</si>
  <si>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</si>
  <si>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</si>
  <si>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</si>
  <si>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</si>
  <si>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</si>
  <si>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</si>
  <si>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</si>
  <si>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</si>
  <si>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</si>
  <si>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</si>
  <si>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</si>
  <si>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</si>
  <si>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</si>
  <si>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</si>
  <si>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</si>
  <si>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</si>
  <si>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</si>
  <si>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</si>
  <si>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</si>
  <si>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</si>
  <si>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</si>
  <si>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</si>
  <si>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</si>
  <si>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</si>
  <si>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</si>
  <si>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</si>
  <si>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</si>
  <si>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</si>
  <si>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</si>
  <si>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</si>
  <si>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</si>
  <si>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</si>
  <si>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</si>
  <si>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</si>
  <si>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</si>
  <si>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</si>
  <si>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</si>
  <si>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</si>
  <si>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</si>
  <si>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</si>
  <si>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</si>
  <si>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</si>
  <si>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</si>
  <si>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</si>
  <si>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</si>
  <si>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</si>
  <si>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</si>
  <si>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</si>
  <si>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</si>
  <si>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</si>
  <si>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</si>
  <si>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</si>
  <si>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</si>
  <si>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</si>
  <si>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</si>
  <si>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</si>
  <si>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</si>
  <si>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</si>
  <si>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</si>
  <si>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</si>
  <si>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</si>
  <si>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</si>
  <si>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</si>
  <si>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</si>
  <si>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</si>
  <si>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</si>
  <si>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</si>
  <si>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</si>
  <si>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</si>
  <si>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</si>
  <si>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</si>
  <si>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</si>
  <si>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</si>
  <si>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</si>
  <si>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</si>
  <si>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</si>
  <si>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</si>
  <si>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</si>
  <si>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</si>
  <si>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</si>
  <si>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</si>
  <si>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</si>
  <si>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</si>
  <si>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</si>
  <si>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</si>
  <si>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</si>
  <si>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</si>
  <si>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</si>
  <si>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</si>
  <si>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</si>
  <si>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</si>
  <si>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</si>
  <si>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</si>
  <si>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</si>
  <si>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</si>
  <si>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</si>
  <si>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</si>
  <si>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</si>
  <si>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</si>
  <si>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</si>
  <si>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</si>
  <si>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</si>
  <si>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</si>
  <si>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</si>
  <si>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</si>
  <si>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</si>
  <si>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</si>
  <si>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</si>
  <si>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</si>
  <si>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</si>
  <si>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</si>
  <si>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</si>
  <si>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</si>
  <si>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</si>
  <si>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</si>
  <si>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</si>
  <si>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</si>
  <si>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</si>
  <si>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</si>
  <si>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</si>
  <si>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</si>
  <si>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</si>
  <si>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</si>
  <si>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</si>
  <si>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</si>
  <si>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</si>
  <si>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</si>
  <si>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</si>
  <si>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</si>
  <si>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</si>
  <si>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</si>
  <si>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</si>
  <si>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</si>
  <si>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</si>
  <si>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</si>
  <si>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</si>
  <si>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</si>
  <si>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</si>
  <si>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</si>
  <si>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</si>
  <si>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</si>
  <si>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</si>
  <si>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</si>
  <si>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</si>
  <si>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</si>
  <si>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</si>
  <si>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</si>
  <si>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</si>
  <si>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</si>
  <si>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</si>
  <si>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</si>
  <si>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</si>
  <si>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</si>
  <si>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</si>
  <si>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</si>
  <si>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</si>
  <si>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</si>
  <si>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</si>
  <si>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</si>
  <si>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</si>
  <si>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</si>
  <si>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</si>
  <si>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</si>
  <si>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</si>
  <si>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</si>
  <si>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</si>
  <si>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</si>
  <si>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</si>
  <si>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</si>
  <si>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</si>
  <si>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</si>
  <si>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</si>
  <si>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</si>
  <si>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</si>
  <si>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</si>
  <si>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</si>
  <si>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</si>
  <si>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</si>
  <si>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</si>
  <si>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</si>
  <si>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</si>
  <si>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</si>
  <si>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</si>
  <si>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</si>
  <si>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</si>
  <si>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</si>
  <si>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</si>
  <si>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</si>
  <si>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</si>
  <si>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</si>
  <si>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</si>
  <si>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</si>
  <si>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</si>
  <si>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</si>
  <si>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</si>
  <si>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</si>
  <si>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</si>
  <si>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</si>
  <si>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</si>
  <si>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</si>
  <si>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</si>
  <si>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</si>
  <si>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</si>
  <si>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</si>
  <si>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</si>
  <si>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</si>
  <si>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</si>
  <si>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</si>
  <si>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</si>
  <si>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</si>
  <si>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</si>
  <si>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</si>
  <si>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</si>
  <si>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</si>
  <si>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</si>
  <si>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</si>
  <si>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</si>
  <si>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</si>
  <si>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</si>
  <si>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</si>
  <si>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</si>
  <si>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</si>
  <si>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</si>
  <si>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</si>
  <si>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</si>
  <si>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</si>
  <si>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</si>
  <si>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</si>
  <si>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</si>
  <si>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</si>
  <si>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</si>
  <si>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</si>
  <si>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</si>
  <si>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</si>
  <si>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</si>
  <si>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</si>
  <si>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</si>
  <si>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</si>
  <si>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</si>
  <si>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</si>
  <si>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</si>
  <si>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</si>
  <si>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</si>
  <si>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</si>
  <si>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</si>
  <si>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</si>
  <si>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</si>
  <si>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</si>
  <si>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</si>
  <si>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</si>
  <si>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</si>
  <si>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</si>
  <si>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</si>
  <si>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</si>
  <si>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</si>
  <si>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</si>
  <si>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</si>
  <si>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</si>
  <si>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</si>
  <si>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</si>
  <si>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</si>
  <si>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</si>
  <si>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</si>
  <si>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</si>
  <si>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</si>
  <si>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</si>
  <si>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</si>
  <si>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</si>
  <si>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</si>
  <si>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</si>
  <si>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</si>
  <si>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</si>
  <si>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</si>
  <si>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</si>
  <si>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</si>
  <si>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</si>
  <si>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</si>
  <si>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</si>
  <si>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</si>
  <si>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</si>
  <si>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</si>
  <si>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</si>
  <si>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</si>
  <si>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</si>
  <si>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</si>
  <si>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</si>
  <si>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</si>
  <si>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</si>
  <si>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</si>
  <si>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</si>
  <si>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</si>
  <si>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</si>
  <si>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</si>
  <si>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</si>
  <si>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</si>
  <si>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</si>
  <si>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</si>
  <si>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</si>
  <si>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</si>
  <si>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</si>
  <si>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</si>
  <si>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</si>
  <si>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</si>
  <si>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</si>
  <si>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</si>
  <si>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</si>
  <si>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</si>
  <si>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</si>
  <si>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</si>
  <si>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</si>
  <si>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</si>
  <si>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</si>
  <si>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</si>
  <si>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</si>
  <si>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</si>
  <si>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</si>
  <si>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</si>
  <si>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</si>
  <si>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</si>
  <si>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</si>
  <si>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</si>
  <si>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</si>
  <si>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</si>
  <si>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</si>
  <si>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</si>
  <si>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</si>
  <si>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</si>
  <si>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</si>
  <si>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</si>
  <si>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</si>
  <si>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</si>
  <si>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</si>
  <si>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</si>
  <si>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</si>
  <si>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</si>
  <si>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</si>
  <si>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</si>
  <si>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</si>
  <si>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</si>
  <si>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</si>
  <si>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</si>
  <si>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</si>
  <si>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</si>
  <si>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</si>
  <si>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</si>
  <si>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</si>
  <si>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</si>
  <si>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</si>
  <si>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</si>
  <si>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</si>
  <si>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</si>
  <si>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</si>
  <si>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</si>
  <si>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</si>
  <si>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</si>
  <si>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</si>
  <si>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</si>
  <si>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</si>
  <si>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</si>
  <si>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</si>
  <si>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</si>
  <si>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</si>
  <si>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</si>
  <si>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</si>
  <si>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</si>
  <si>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</si>
  <si>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</si>
  <si>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</si>
  <si>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</si>
  <si>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</si>
  <si>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</si>
  <si>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</si>
  <si>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</si>
  <si>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</si>
  <si>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</si>
  <si>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</si>
  <si>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</si>
  <si>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</si>
  <si>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</si>
  <si>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</si>
  <si>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</si>
  <si>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</si>
  <si>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</si>
  <si>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</si>
  <si>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</si>
  <si>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</si>
  <si>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</si>
  <si>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</si>
  <si>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</si>
  <si>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</si>
  <si>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</si>
  <si>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</si>
  <si>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</si>
  <si>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</si>
  <si>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</si>
  <si>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</si>
  <si>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</si>
  <si>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</si>
  <si>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</si>
  <si>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</si>
  <si>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</si>
  <si>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</si>
  <si>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</si>
  <si>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</si>
  <si>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</si>
  <si>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</si>
  <si>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</si>
  <si>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</si>
  <si>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</si>
  <si>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</si>
  <si>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</si>
  <si>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</si>
  <si>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</si>
  <si>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</si>
  <si>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</si>
  <si>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</si>
  <si>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</si>
  <si>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</si>
  <si>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</si>
  <si>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</si>
  <si>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</si>
  <si>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</si>
  <si>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</si>
  <si>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</si>
  <si>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</si>
  <si>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</si>
  <si>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</si>
  <si>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</si>
  <si>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</si>
  <si>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</si>
  <si>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</si>
  <si>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</si>
  <si>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</si>
  <si>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</si>
  <si>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</si>
  <si>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</si>
  <si>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</si>
  <si>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</si>
  <si>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</si>
  <si>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</si>
  <si>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</si>
  <si>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</si>
  <si>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</si>
  <si>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</si>
  <si>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</si>
  <si>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</si>
  <si>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</si>
  <si>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</si>
  <si>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</si>
  <si>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</si>
  <si>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</si>
  <si>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</si>
  <si>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</si>
  <si>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</si>
  <si>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</si>
  <si>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</si>
  <si>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</si>
  <si>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</si>
  <si>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</si>
  <si>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</si>
  <si>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</si>
  <si>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</si>
  <si>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</si>
  <si>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</si>
  <si>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</si>
  <si>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</si>
  <si>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</si>
  <si>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</si>
  <si>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</si>
  <si>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</si>
  <si>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</si>
  <si>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</si>
  <si>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</si>
  <si>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</si>
  <si>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</si>
  <si>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</si>
  <si>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</si>
  <si>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</si>
  <si>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</si>
  <si>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</si>
  <si>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</si>
  <si>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</si>
  <si>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</si>
  <si>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</si>
  <si>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</si>
  <si>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</si>
  <si>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</si>
  <si>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</si>
  <si>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</si>
  <si>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</si>
  <si>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</si>
  <si>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</si>
  <si>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</si>
  <si>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</si>
  <si>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</si>
  <si>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</si>
  <si>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</si>
  <si>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</si>
  <si>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</si>
  <si>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</si>
  <si>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</si>
  <si>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</si>
  <si>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</si>
  <si>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</si>
  <si>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</si>
  <si>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</si>
  <si>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</si>
  <si>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</si>
  <si>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</si>
  <si>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</si>
  <si>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</si>
  <si>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</si>
  <si>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</si>
  <si>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</si>
  <si>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</si>
  <si>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</si>
  <si>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</si>
  <si>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</si>
  <si>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</si>
  <si>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</si>
  <si>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</si>
  <si>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</si>
  <si>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</si>
  <si>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</si>
  <si>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</si>
  <si>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</si>
  <si>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</si>
  <si>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</si>
  <si>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</si>
  <si>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</si>
  <si>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</si>
  <si>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</si>
  <si>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</si>
  <si>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</si>
  <si>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</si>
  <si>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</si>
  <si>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</si>
  <si>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</si>
  <si>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</si>
  <si>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</si>
  <si>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</si>
  <si>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</si>
  <si>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</si>
  <si>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</si>
  <si>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</si>
  <si>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</si>
  <si>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</si>
  <si>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</si>
  <si>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</si>
  <si>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</si>
  <si>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</si>
  <si>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</si>
  <si>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</si>
  <si>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</si>
  <si>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</si>
  <si>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</si>
  <si>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</si>
  <si>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</si>
  <si>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</si>
  <si>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</si>
  <si>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</si>
  <si>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</si>
  <si>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</si>
  <si>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</si>
  <si>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</si>
  <si>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</si>
  <si>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</si>
  <si>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</si>
  <si>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</si>
  <si>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</si>
  <si>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</si>
  <si>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</si>
  <si>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</si>
  <si>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</si>
  <si>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</si>
  <si>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</si>
  <si>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</si>
  <si>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</si>
  <si>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</si>
  <si>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</si>
  <si>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</si>
  <si>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</si>
  <si>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</si>
  <si>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</si>
  <si>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</si>
  <si>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</si>
  <si>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</si>
  <si>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</si>
  <si>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</si>
  <si>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</si>
  <si>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</si>
  <si>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</si>
  <si>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</si>
  <si>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</si>
  <si>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</si>
  <si>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</si>
  <si>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</si>
  <si>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</si>
  <si>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</si>
  <si>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</si>
  <si>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</si>
  <si>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</si>
  <si>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</si>
  <si>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</si>
  <si>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</si>
  <si>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</si>
  <si>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</si>
  <si>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</si>
  <si>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</si>
  <si>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</si>
  <si>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</si>
  <si>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</si>
  <si>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</si>
  <si>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</si>
  <si>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</si>
  <si>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</si>
  <si>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</si>
  <si>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</si>
  <si>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</si>
  <si>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</si>
  <si>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</si>
  <si>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</si>
  <si>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</si>
  <si>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</si>
  <si>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</si>
  <si>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</si>
  <si>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</si>
  <si>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</si>
  <si>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</si>
  <si>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</si>
  <si>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</si>
  <si>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</si>
  <si>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</si>
  <si>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</si>
  <si>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</si>
  <si>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</si>
  <si>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</si>
  <si>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</si>
  <si>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</si>
  <si>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</si>
  <si>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</si>
  <si>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</si>
  <si>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</si>
  <si>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</si>
  <si>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</si>
  <si>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</si>
  <si>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</si>
  <si>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</si>
  <si>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</si>
  <si>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</si>
  <si>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</si>
  <si>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</si>
  <si>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</si>
  <si>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</si>
  <si>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</si>
  <si>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</si>
  <si>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</si>
  <si>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</si>
  <si>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</si>
  <si>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</si>
  <si>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</si>
  <si>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</si>
  <si>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</si>
  <si>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</si>
  <si>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</si>
  <si>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</si>
  <si>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</si>
  <si>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</si>
  <si>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</si>
  <si>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</si>
  <si>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</si>
  <si>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</si>
  <si>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</si>
  <si>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</si>
  <si>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</si>
  <si>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</si>
  <si>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</si>
  <si>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</si>
  <si>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</si>
  <si>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</si>
  <si>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</si>
  <si>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</si>
  <si>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</si>
  <si>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</si>
  <si>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</si>
  <si>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</si>
  <si>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</si>
  <si>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</si>
  <si>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</si>
  <si>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</si>
  <si>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</si>
  <si>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</si>
  <si>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</si>
  <si>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</si>
  <si>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</si>
  <si>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</si>
  <si>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</si>
  <si>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</si>
  <si>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</si>
  <si>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</si>
  <si>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</si>
  <si>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</si>
  <si>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</si>
  <si>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</si>
  <si>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</si>
  <si>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</si>
  <si>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</si>
  <si>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</si>
  <si>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</si>
  <si>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</si>
  <si>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</si>
  <si>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</si>
  <si>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</si>
  <si>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</si>
  <si>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</si>
  <si>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</si>
  <si>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</si>
  <si>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</si>
  <si>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</si>
  <si>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</si>
  <si>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</si>
  <si>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</si>
  <si>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</si>
  <si>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</si>
  <si>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</si>
  <si>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</si>
  <si>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</si>
  <si>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</si>
  <si>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</si>
  <si>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</si>
  <si>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</si>
  <si>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</si>
  <si>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</si>
  <si>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</si>
  <si>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</si>
  <si>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</si>
  <si>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</si>
  <si>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</si>
  <si>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</si>
  <si>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</si>
  <si>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</si>
  <si>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</si>
  <si>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</si>
  <si>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</si>
  <si>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</si>
  <si>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</si>
  <si>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</si>
  <si>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</si>
  <si>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</si>
  <si>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</si>
  <si>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</si>
  <si>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</si>
  <si>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</si>
  <si>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</si>
  <si>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</si>
  <si>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</si>
  <si>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</si>
  <si>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</si>
  <si>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</si>
  <si>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</si>
  <si>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</si>
  <si>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</si>
  <si>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</si>
  <si>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</si>
  <si>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</si>
  <si>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</si>
  <si>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</si>
  <si>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</si>
  <si>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</si>
  <si>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</si>
  <si>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</si>
  <si>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</si>
  <si>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</si>
  <si>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</si>
  <si>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</si>
  <si>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</si>
  <si>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</si>
  <si>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</si>
  <si>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</si>
  <si>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</si>
  <si>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</si>
  <si>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</si>
  <si>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</si>
  <si>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</si>
  <si>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</si>
  <si>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</si>
  <si>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</si>
  <si>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</si>
  <si>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</si>
  <si>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</si>
  <si>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</si>
  <si>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</si>
  <si>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</si>
  <si>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</si>
  <si>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</si>
  <si>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</si>
  <si>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</si>
  <si>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</si>
  <si>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</si>
  <si>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</si>
  <si>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</si>
  <si>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</si>
  <si>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</si>
  <si>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</si>
  <si>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</si>
  <si>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</si>
  <si>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</si>
  <si>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</si>
  <si>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</si>
  <si>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</si>
  <si>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</si>
  <si>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</si>
  <si>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</si>
  <si>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</si>
  <si>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</si>
  <si>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</si>
  <si>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</si>
  <si>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</si>
  <si>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</si>
  <si>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</si>
  <si>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</si>
  <si>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</si>
  <si>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</si>
  <si>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</si>
  <si>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</si>
  <si>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</si>
  <si>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</si>
  <si>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</si>
  <si>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</si>
  <si>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</si>
  <si>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</si>
  <si>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</si>
  <si>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</si>
  <si>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</si>
  <si>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</si>
  <si>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</si>
  <si>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</si>
  <si>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</si>
  <si>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</si>
  <si>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</si>
  <si>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</si>
  <si>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</si>
  <si>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</si>
  <si>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</si>
  <si>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</si>
  <si>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</si>
  <si>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</si>
  <si>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</si>
  <si>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</si>
  <si>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</si>
  <si>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</si>
  <si>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</si>
  <si>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</si>
  <si>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</si>
  <si>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</si>
  <si>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</si>
  <si>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</si>
  <si>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</si>
  <si>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</si>
  <si>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</si>
  <si>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</si>
  <si>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</si>
  <si>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</si>
  <si>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</si>
  <si>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</si>
  <si>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</si>
  <si>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</si>
  <si>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</si>
  <si>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</si>
  <si>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</si>
  <si>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</si>
  <si>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</si>
  <si>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</si>
  <si>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</si>
  <si>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</si>
  <si>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</si>
  <si>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</si>
  <si>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</si>
  <si>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</si>
  <si>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</si>
  <si>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</si>
  <si>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</si>
  <si>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</si>
  <si>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</si>
  <si>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</si>
  <si>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</si>
  <si>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</si>
  <si>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</si>
  <si>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</si>
  <si>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</si>
  <si>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</si>
  <si>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</si>
  <si>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</si>
  <si>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</si>
  <si>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</si>
  <si>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</si>
  <si>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</si>
  <si>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</si>
  <si>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</si>
  <si>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</si>
  <si>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</si>
  <si>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</si>
  <si>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</si>
  <si>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</si>
  <si>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</si>
  <si>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</si>
  <si>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</si>
  <si>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</si>
  <si>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</si>
  <si>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</si>
  <si>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</si>
  <si>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</si>
  <si>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</si>
  <si>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</si>
  <si>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</si>
  <si>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</si>
  <si>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</si>
  <si>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</si>
  <si>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</si>
  <si>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</si>
  <si>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</si>
  <si>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</si>
  <si>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</si>
  <si>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</si>
  <si>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</si>
  <si>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</si>
  <si>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</si>
  <si>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</si>
  <si>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</si>
  <si>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</si>
  <si>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</si>
  <si>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</si>
  <si>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</si>
  <si>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</si>
  <si>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</si>
  <si>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</si>
  <si>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</si>
  <si>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</si>
  <si>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</si>
  <si>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</si>
  <si>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</si>
  <si>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</si>
  <si>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</si>
  <si>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</si>
  <si>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</si>
  <si>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</si>
  <si>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</si>
  <si>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</si>
  <si>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</si>
  <si>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</si>
  <si>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</si>
  <si>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</si>
  <si>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</si>
  <si>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</si>
  <si>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</si>
  <si>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</si>
  <si>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</si>
  <si>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</si>
  <si>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</si>
  <si>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</si>
  <si>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</si>
  <si>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</si>
  <si>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</si>
  <si>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</si>
  <si>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</si>
  <si>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</si>
  <si>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</si>
  <si>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</si>
  <si>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</si>
  <si>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</si>
  <si>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</si>
  <si>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</si>
  <si>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</si>
  <si>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</si>
  <si>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</si>
  <si>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</si>
  <si>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</si>
  <si>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</si>
  <si>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</si>
  <si>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</si>
  <si>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</si>
  <si>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</si>
  <si>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</si>
  <si>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</si>
  <si>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</si>
  <si>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</si>
  <si>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</si>
  <si>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</si>
  <si>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</si>
  <si>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</si>
  <si>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</si>
  <si>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</si>
  <si>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</si>
  <si>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</si>
  <si>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</si>
  <si>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</si>
  <si>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</si>
  <si>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</si>
  <si>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</si>
  <si>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</si>
  <si>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</si>
  <si>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</si>
  <si>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</si>
  <si>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</si>
  <si>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</si>
  <si>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</si>
  <si>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</si>
  <si>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</si>
  <si>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</si>
  <si>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</si>
  <si>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</si>
  <si>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</si>
  <si>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</si>
  <si>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</si>
  <si>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</si>
  <si>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</si>
  <si>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</si>
  <si>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</si>
  <si>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</si>
  <si>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</si>
  <si>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</si>
  <si>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</si>
  <si>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</si>
  <si>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</si>
  <si>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</si>
  <si>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</si>
  <si>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</si>
  <si>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</si>
  <si>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</si>
  <si>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</si>
  <si>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</si>
  <si>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</si>
  <si>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</si>
  <si>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</si>
  <si>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</si>
  <si>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</si>
  <si>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</si>
  <si>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</si>
  <si>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</si>
  <si>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</si>
  <si>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</si>
  <si>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</si>
  <si>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</si>
  <si>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</si>
  <si>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</si>
  <si>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</si>
  <si>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</si>
  <si>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</si>
  <si>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</si>
  <si>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</si>
  <si>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</si>
  <si>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</si>
  <si>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</si>
  <si>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</si>
  <si>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</si>
  <si>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</si>
  <si>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</si>
  <si>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</si>
  <si>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</si>
  <si>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</si>
  <si>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</si>
  <si>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</si>
  <si>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</si>
  <si>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</si>
  <si>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</si>
  <si>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</si>
  <si>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</si>
  <si>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</si>
  <si>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</si>
  <si>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</si>
  <si>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</si>
  <si>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</si>
  <si>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</si>
  <si>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</si>
  <si>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</si>
  <si>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</si>
  <si>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</si>
  <si>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</si>
  <si>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</si>
  <si>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</si>
  <si>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</si>
  <si>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</si>
  <si>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</si>
  <si>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</si>
  <si>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</si>
  <si>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</si>
  <si>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</si>
  <si>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</si>
  <si>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</si>
  <si>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</si>
  <si>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</si>
  <si>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</si>
  <si>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</si>
  <si>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</si>
  <si>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</si>
  <si>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</si>
  <si>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</si>
  <si>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</si>
  <si>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</si>
  <si>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</si>
  <si>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</si>
  <si>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</si>
  <si>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</si>
  <si>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</si>
  <si>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</si>
  <si>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</si>
  <si>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</si>
  <si>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</si>
  <si>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</si>
  <si>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</si>
  <si>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</si>
  <si>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</si>
  <si>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</si>
  <si>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</si>
  <si>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</si>
  <si>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</si>
  <si>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</si>
  <si>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</si>
  <si>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</si>
  <si>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</si>
  <si>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</si>
  <si>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</si>
  <si>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</si>
  <si>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</si>
  <si>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</si>
  <si>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</si>
  <si>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</si>
  <si>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</si>
  <si>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</si>
  <si>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</si>
  <si>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</si>
  <si>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</si>
  <si>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</si>
  <si>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</si>
  <si>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</si>
  <si>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</si>
  <si>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</si>
  <si>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</si>
  <si>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</si>
  <si>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</si>
  <si>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</si>
  <si>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</si>
  <si>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</si>
  <si>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</si>
  <si>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</si>
  <si>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</si>
  <si>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</si>
  <si>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</si>
  <si>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</si>
  <si>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</si>
  <si>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</si>
  <si>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</si>
  <si>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</si>
  <si>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</si>
  <si>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</si>
  <si>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</si>
  <si>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</si>
  <si>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</si>
  <si>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</si>
  <si>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</si>
  <si>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</si>
  <si>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</si>
  <si>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</si>
  <si>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</si>
  <si>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</si>
  <si>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</si>
  <si>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</si>
  <si>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</si>
  <si>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</si>
  <si>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</si>
  <si>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</si>
  <si>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</si>
  <si>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</si>
  <si>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</si>
  <si>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</si>
  <si>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</si>
  <si>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</si>
  <si>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</si>
  <si>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</si>
  <si>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</si>
  <si>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</si>
  <si>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</si>
  <si>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</si>
  <si>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</si>
  <si>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</si>
  <si>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</si>
  <si>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</si>
  <si>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</si>
  <si>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</si>
  <si>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</si>
  <si>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</si>
  <si>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</si>
  <si>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</si>
  <si>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</si>
  <si>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</si>
  <si>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</si>
  <si>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</si>
  <si>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</si>
  <si>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</si>
  <si>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</si>
  <si>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</si>
  <si>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</si>
  <si>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</si>
  <si>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</si>
  <si>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</si>
  <si>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</si>
  <si>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</si>
  <si>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</si>
  <si>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</si>
  <si>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</si>
  <si>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</si>
  <si>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</si>
  <si>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</si>
  <si>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</si>
  <si>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</si>
  <si>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</si>
  <si>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</si>
  <si>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</si>
  <si>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</si>
  <si>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</si>
  <si>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</si>
  <si>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</si>
  <si>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</si>
  <si>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</si>
  <si>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</si>
  <si>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</si>
  <si>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</si>
  <si>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</si>
  <si>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</si>
  <si>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</si>
  <si>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</si>
  <si>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</si>
  <si>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</si>
  <si>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</si>
  <si>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</si>
  <si>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</si>
  <si>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</si>
  <si>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</si>
  <si>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</si>
  <si>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</si>
  <si>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</si>
  <si>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</si>
  <si>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</si>
  <si>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</si>
  <si>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</si>
  <si>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</si>
  <si>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</si>
  <si>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</si>
  <si>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</si>
  <si>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</si>
  <si>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</si>
  <si>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</si>
  <si>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</si>
  <si>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</si>
  <si>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</si>
  <si>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</si>
  <si>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</si>
  <si>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</si>
  <si>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</si>
  <si>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</si>
  <si>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</si>
  <si>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</si>
  <si>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</si>
  <si>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</si>
  <si>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</si>
  <si>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</si>
  <si>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</si>
  <si>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</si>
  <si>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</si>
  <si>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</si>
  <si>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</si>
  <si>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</si>
  <si>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</si>
  <si>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</si>
  <si>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</si>
  <si>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</si>
  <si>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</si>
  <si>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</si>
  <si>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</si>
  <si>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</si>
  <si>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</si>
  <si>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</si>
  <si>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</si>
  <si>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</si>
  <si>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</si>
  <si>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</si>
  <si>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</si>
  <si>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</si>
  <si>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</si>
  <si>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</si>
  <si>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</si>
  <si>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</si>
  <si>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</si>
  <si>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</si>
  <si>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</si>
  <si>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</si>
  <si>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</si>
  <si>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</si>
  <si>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</si>
  <si>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</si>
  <si>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</si>
  <si>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</si>
  <si>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</si>
  <si>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</si>
  <si>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</si>
  <si>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</si>
  <si>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</si>
  <si>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</si>
  <si>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</si>
  <si>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</si>
  <si>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</si>
  <si>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</si>
  <si>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</si>
  <si>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</si>
  <si>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</si>
  <si>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</si>
  <si>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</si>
  <si>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</si>
  <si>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</si>
  <si>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</si>
  <si>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</si>
  <si>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</si>
  <si>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</si>
  <si>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</si>
  <si>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</si>
  <si>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</si>
  <si>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</si>
  <si>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</si>
  <si>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</si>
  <si>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</si>
  <si>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</si>
  <si>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</si>
  <si>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</si>
  <si>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</si>
  <si>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</si>
  <si>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</si>
  <si>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</si>
  <si>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</si>
  <si>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</si>
  <si>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</si>
  <si>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</si>
  <si>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</si>
  <si>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</si>
  <si>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</si>
  <si>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</si>
  <si>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</si>
  <si>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</si>
  <si>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</si>
  <si>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</si>
  <si>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</si>
  <si>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</si>
  <si>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</si>
  <si>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</si>
  <si>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</si>
  <si>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</si>
  <si>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</si>
  <si>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</si>
  <si>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</si>
  <si>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</si>
  <si>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</si>
  <si>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</si>
  <si>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</si>
  <si>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</si>
  <si>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</si>
  <si>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</si>
  <si>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</si>
  <si>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</si>
  <si>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</si>
  <si>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</si>
  <si>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</si>
  <si>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</si>
  <si>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</si>
  <si>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</si>
  <si>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</si>
  <si>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</si>
  <si>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</si>
  <si>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</si>
  <si>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</si>
  <si>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</si>
  <si>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</si>
  <si>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</si>
  <si>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</si>
  <si>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</si>
  <si>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</si>
  <si>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</si>
  <si>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</si>
  <si>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</si>
  <si>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</si>
  <si>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</si>
  <si>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</si>
  <si>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</si>
  <si>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</si>
  <si>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</si>
  <si>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</si>
  <si>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</si>
  <si>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</si>
  <si>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</si>
  <si>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</si>
  <si>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</si>
  <si>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</si>
  <si>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</si>
  <si>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</si>
  <si>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</si>
  <si>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</si>
  <si>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</si>
  <si>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</si>
  <si>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</si>
  <si>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</si>
  <si>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</si>
  <si>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</si>
  <si>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</si>
  <si>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</si>
  <si>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</si>
  <si>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</si>
  <si>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</si>
  <si>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</si>
  <si>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</si>
  <si>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</si>
  <si>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</si>
  <si>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</si>
  <si>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</si>
  <si>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</si>
  <si>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</si>
  <si>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</si>
  <si>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</si>
  <si>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</si>
  <si>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</si>
  <si>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</si>
  <si>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</si>
  <si>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</si>
  <si>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</si>
  <si>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</si>
  <si>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</si>
  <si>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</si>
  <si>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</si>
  <si>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</si>
  <si>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</si>
  <si>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</si>
  <si>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</si>
  <si>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</si>
  <si>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</si>
  <si>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</si>
  <si>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</si>
  <si>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</si>
  <si>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</si>
  <si>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</si>
  <si>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</si>
  <si>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</si>
  <si>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</si>
  <si>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</si>
  <si>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</si>
  <si>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</si>
  <si>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</si>
  <si>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</si>
  <si>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</si>
  <si>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</si>
  <si>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</si>
  <si>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</si>
  <si>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</si>
  <si>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</si>
  <si>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</si>
  <si>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</si>
  <si>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</si>
  <si>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</si>
  <si>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</si>
  <si>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</si>
  <si>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</si>
  <si>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</si>
  <si>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</si>
  <si>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</si>
  <si>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</si>
  <si>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</si>
  <si>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</si>
  <si>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</si>
  <si>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</si>
  <si>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</si>
  <si>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</si>
  <si>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</si>
  <si>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</si>
  <si>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</si>
  <si>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</si>
  <si>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</si>
  <si>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</si>
  <si>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</si>
  <si>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</si>
  <si>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</si>
  <si>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</si>
  <si>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</si>
  <si>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</si>
  <si>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</si>
  <si>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</si>
  <si>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</si>
  <si>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</si>
  <si>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</si>
  <si>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</si>
  <si>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</si>
  <si>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</si>
  <si>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</si>
  <si>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</si>
  <si>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</si>
  <si>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</si>
  <si>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</si>
  <si>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</si>
  <si>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</si>
  <si>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</si>
  <si>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</si>
  <si>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</si>
  <si>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</si>
  <si>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</si>
  <si>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</si>
  <si>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</si>
  <si>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</si>
  <si>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</si>
  <si>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</si>
  <si>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</si>
  <si>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</si>
  <si>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</si>
  <si>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</si>
  <si>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</si>
  <si>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</si>
  <si>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</si>
  <si>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</si>
  <si>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</si>
  <si>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</si>
  <si>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</si>
  <si>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</si>
  <si>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</si>
  <si>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</si>
  <si>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</si>
  <si>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</si>
  <si>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</si>
  <si>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</si>
  <si>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</si>
  <si>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</si>
  <si>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</si>
  <si>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</si>
  <si>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</si>
  <si>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</si>
  <si>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</si>
  <si>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</si>
  <si>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</si>
  <si>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</si>
  <si>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</si>
  <si>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</si>
  <si>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</si>
  <si>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</si>
  <si>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</si>
  <si>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</si>
  <si>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</si>
  <si>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</si>
  <si>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</si>
  <si>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</si>
  <si>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</si>
  <si>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</si>
  <si>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</si>
  <si>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</si>
  <si>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</si>
  <si>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</si>
  <si>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</si>
  <si>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</si>
  <si>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</si>
  <si>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</si>
  <si>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</si>
  <si>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</si>
  <si>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</si>
  <si>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</si>
  <si>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</si>
  <si>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</si>
  <si>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</si>
  <si>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</si>
  <si>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</si>
  <si>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</si>
  <si>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</si>
  <si>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</si>
  <si>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</si>
  <si>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</si>
  <si>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</si>
  <si>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</si>
  <si>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</si>
  <si>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</si>
  <si>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</si>
  <si>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</si>
  <si>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</si>
  <si>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</si>
  <si>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</si>
  <si>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</si>
  <si>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</si>
  <si>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</si>
  <si>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</si>
  <si>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</si>
  <si>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</si>
  <si>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</si>
  <si>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</si>
  <si>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</si>
  <si>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</si>
  <si>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</si>
  <si>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</si>
  <si>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</si>
  <si>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</si>
  <si>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</si>
  <si>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</si>
  <si>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</si>
  <si>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</si>
  <si>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</si>
  <si>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</si>
  <si>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</si>
  <si>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</si>
  <si>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</si>
  <si>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</si>
  <si>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</si>
  <si>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</si>
  <si>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</si>
  <si>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</si>
  <si>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</si>
  <si>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</si>
  <si>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</si>
  <si>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</si>
  <si>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</si>
  <si>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</si>
  <si>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</si>
  <si>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</si>
  <si>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</si>
  <si>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</si>
  <si>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</si>
  <si>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</si>
  <si>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</si>
  <si>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</si>
  <si>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</si>
  <si>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</si>
  <si>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</si>
  <si>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</si>
  <si>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</si>
  <si>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</si>
  <si>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</si>
  <si>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</si>
  <si>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</si>
  <si>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</si>
  <si>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</si>
  <si>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</si>
  <si>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</si>
  <si>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</si>
  <si>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</si>
  <si>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</si>
  <si>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</si>
  <si>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</si>
  <si>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</si>
  <si>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</si>
  <si>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</si>
  <si>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</si>
  <si>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</si>
  <si>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</si>
  <si>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</si>
  <si>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</si>
  <si>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</si>
  <si>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</si>
  <si>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</si>
  <si>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</si>
  <si>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</si>
  <si>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</si>
  <si>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</si>
  <si>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</si>
  <si>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</si>
  <si>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</si>
  <si>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</si>
  <si>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</si>
  <si>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</si>
  <si>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</si>
  <si>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</si>
  <si>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</si>
  <si>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</si>
  <si>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</si>
  <si>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</si>
  <si>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</si>
  <si>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</si>
  <si>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</si>
  <si>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</si>
  <si>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</si>
  <si>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</si>
  <si>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</si>
  <si>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</si>
  <si>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</si>
  <si>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</si>
  <si>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</si>
  <si>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</si>
  <si>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</si>
  <si>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</si>
  <si>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</si>
  <si>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</si>
  <si>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</si>
  <si>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</si>
  <si>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</si>
  <si>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</si>
  <si>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</si>
  <si>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</si>
  <si>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</si>
  <si>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</si>
  <si>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</si>
  <si>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</si>
  <si>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</si>
  <si>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</si>
  <si>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</si>
  <si>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</si>
  <si>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</si>
  <si>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</si>
  <si>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</si>
  <si>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</si>
  <si>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</si>
  <si>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</si>
  <si>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</si>
  <si>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</si>
  <si>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</si>
  <si>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</si>
  <si>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</si>
  <si>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</si>
  <si>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</si>
  <si>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</si>
  <si>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</si>
  <si>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</si>
  <si>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</si>
  <si>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</si>
  <si>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</si>
  <si>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</si>
  <si>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</si>
  <si>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</si>
  <si>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</si>
  <si>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</si>
  <si>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</si>
  <si>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</si>
  <si>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</si>
  <si>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</si>
  <si>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</si>
  <si>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</si>
  <si>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</si>
  <si>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</si>
  <si>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</si>
  <si>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</si>
  <si>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</si>
  <si>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</si>
  <si>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</si>
  <si>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</si>
  <si>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</si>
  <si>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</si>
  <si>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</si>
  <si>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</si>
  <si>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</si>
  <si>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</si>
  <si>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</si>
  <si>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</si>
  <si>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</si>
  <si>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</si>
  <si>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</si>
  <si>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</si>
  <si>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</si>
  <si>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</si>
  <si>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</si>
  <si>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</si>
  <si>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</si>
  <si>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</si>
  <si>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</si>
  <si>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</si>
  <si>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</si>
  <si>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</si>
  <si>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</si>
  <si>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</si>
  <si>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</si>
  <si>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</si>
  <si>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</si>
  <si>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</si>
  <si>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</si>
  <si>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</si>
  <si>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</si>
  <si>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</si>
  <si>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</si>
  <si>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</si>
  <si>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</si>
  <si>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</si>
  <si>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</si>
  <si>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</si>
  <si>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</si>
  <si>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</si>
  <si>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</si>
  <si>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</si>
  <si>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</si>
  <si>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</si>
  <si>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</si>
  <si>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</si>
  <si>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</si>
  <si>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</si>
  <si>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</si>
  <si>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</si>
  <si>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</si>
  <si>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</si>
  <si>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</si>
  <si>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</si>
  <si>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</si>
  <si>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</si>
  <si>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</si>
  <si>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</si>
  <si>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</si>
  <si>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</si>
  <si>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</si>
  <si>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</si>
  <si>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</si>
  <si>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</si>
  <si>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</si>
  <si>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</si>
  <si>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</si>
  <si>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</si>
  <si>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</si>
  <si>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</si>
  <si>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</si>
  <si>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</si>
  <si>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</si>
  <si>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</si>
  <si>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</si>
  <si>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</si>
  <si>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</si>
  <si>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</si>
  <si>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</si>
  <si>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</si>
  <si>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</si>
  <si>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</si>
  <si>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</si>
  <si>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</si>
  <si>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</si>
  <si>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</si>
  <si>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</si>
  <si>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</si>
  <si>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</si>
  <si>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</si>
  <si>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</si>
  <si>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</si>
  <si>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</si>
  <si>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</si>
  <si>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</si>
  <si>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</si>
  <si>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</si>
  <si>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</si>
  <si>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</si>
  <si>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</si>
  <si>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</si>
  <si>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</si>
  <si>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</si>
  <si>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</si>
  <si>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</si>
  <si>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</si>
  <si>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</si>
  <si>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</si>
  <si>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</si>
  <si>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</si>
  <si>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</si>
  <si>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</si>
  <si>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</si>
  <si>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</si>
  <si>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</si>
  <si>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</si>
  <si>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</si>
  <si>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</si>
  <si>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</si>
  <si>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</si>
  <si>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</si>
  <si>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</si>
  <si>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</si>
  <si>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</si>
  <si>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</si>
  <si>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</si>
  <si>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</si>
  <si>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</si>
  <si>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</si>
  <si>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</si>
  <si>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</si>
  <si>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</si>
  <si>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</si>
  <si>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</si>
  <si>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</si>
  <si>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</si>
  <si>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</si>
  <si>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</si>
  <si>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</si>
  <si>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</si>
  <si>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</si>
  <si>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</si>
  <si>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</si>
  <si>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</si>
  <si>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</si>
  <si>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</si>
  <si>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</si>
  <si>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</si>
  <si>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</si>
  <si>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</si>
  <si>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</si>
  <si>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</si>
  <si>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</si>
  <si>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</si>
  <si>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</si>
  <si>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</si>
  <si>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</si>
  <si>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</si>
  <si>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</si>
  <si>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</si>
  <si>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</si>
  <si>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</si>
  <si>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</si>
  <si>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</si>
  <si>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</si>
  <si>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</si>
  <si>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</si>
  <si>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</si>
  <si>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</si>
  <si>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</si>
  <si>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</si>
  <si>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</si>
  <si>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</si>
  <si>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</si>
  <si>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</si>
  <si>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</si>
  <si>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</si>
  <si>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</si>
  <si>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</si>
  <si>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</si>
  <si>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</si>
  <si>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</si>
  <si>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</si>
  <si>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</si>
  <si>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</si>
  <si>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</si>
  <si>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</si>
  <si>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</si>
  <si>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</si>
  <si>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</si>
  <si>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</si>
  <si>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</si>
  <si>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</si>
  <si>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</si>
  <si>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</si>
  <si>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</si>
  <si>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</si>
  <si>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</si>
  <si>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</si>
  <si>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</si>
  <si>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</si>
  <si>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</si>
  <si>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</si>
  <si>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</si>
  <si>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</si>
  <si>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</si>
  <si>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</si>
  <si>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</si>
  <si>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</si>
  <si>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</si>
  <si>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</si>
  <si>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</si>
  <si>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</si>
  <si>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</si>
  <si>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</si>
  <si>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</si>
  <si>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</si>
  <si>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</si>
  <si>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</si>
  <si>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</si>
  <si>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</si>
  <si>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</si>
  <si>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</si>
  <si>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</si>
  <si>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</si>
  <si>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</si>
  <si>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</si>
  <si>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</si>
  <si>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</si>
  <si>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</si>
  <si>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</si>
  <si>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</si>
  <si>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</si>
  <si>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</si>
  <si>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</si>
  <si>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</si>
  <si>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</si>
  <si>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</si>
  <si>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</si>
  <si>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</si>
  <si>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</si>
  <si>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</si>
  <si>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</si>
  <si>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</si>
  <si>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</si>
  <si>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</si>
  <si>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</si>
  <si>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</si>
  <si>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</si>
  <si>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</si>
  <si>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</si>
  <si>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</si>
  <si>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</si>
  <si>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</si>
  <si>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</si>
  <si>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</si>
  <si>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</si>
  <si>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</si>
  <si>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</si>
  <si>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</si>
  <si>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</si>
  <si>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</si>
  <si>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</si>
  <si>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</si>
  <si>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</si>
  <si>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</si>
  <si>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</si>
  <si>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</si>
  <si>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</si>
  <si>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</si>
  <si>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</si>
  <si>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</si>
  <si>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</si>
  <si>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</si>
  <si>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</si>
  <si>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</si>
  <si>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</si>
  <si>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</si>
  <si>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</si>
  <si>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</si>
  <si>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</si>
  <si>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</si>
  <si>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</si>
  <si>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</si>
  <si>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</si>
  <si>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</si>
  <si>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</si>
  <si>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</si>
  <si>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</si>
  <si>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</si>
  <si>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</si>
  <si>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</si>
  <si>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</si>
  <si>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</si>
  <si>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</si>
  <si>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</si>
  <si>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</si>
  <si>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</si>
  <si>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</si>
  <si>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</si>
  <si>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</si>
  <si>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</si>
  <si>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</si>
  <si>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</si>
  <si>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</si>
  <si>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</si>
  <si>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</si>
  <si>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</si>
  <si>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</si>
  <si>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</si>
  <si>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</si>
  <si>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</si>
  <si>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</si>
  <si>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</si>
  <si>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</si>
  <si>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</si>
  <si>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</si>
  <si>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</si>
  <si>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</si>
  <si>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</si>
  <si>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</si>
  <si>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</si>
  <si>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</si>
  <si>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</si>
  <si>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</si>
  <si>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</si>
  <si>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</si>
  <si>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</si>
  <si>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</si>
  <si>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</si>
  <si>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</si>
  <si>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</si>
  <si>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</si>
  <si>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</si>
  <si>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</si>
  <si>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</si>
  <si>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</si>
  <si>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</si>
  <si>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</si>
  <si>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</si>
  <si>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</si>
  <si>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</si>
  <si>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</si>
  <si>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</si>
  <si>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</si>
  <si>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</si>
  <si>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</si>
  <si>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</si>
  <si>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</si>
  <si>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</si>
  <si>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</si>
  <si>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</si>
  <si>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</si>
  <si>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</si>
  <si>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</si>
  <si>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</si>
  <si>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</si>
  <si>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</si>
  <si>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</si>
  <si>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</si>
  <si>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</si>
  <si>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</si>
  <si>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</si>
  <si>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</si>
  <si>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</si>
  <si>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</si>
  <si>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</si>
  <si>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</si>
  <si>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</si>
  <si>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</si>
  <si>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</si>
  <si>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</si>
  <si>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</si>
  <si>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</si>
  <si>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</si>
  <si>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</si>
  <si>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</si>
  <si>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</si>
  <si>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</si>
  <si>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</si>
  <si>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</si>
  <si>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</si>
  <si>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</si>
  <si>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</si>
  <si>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</si>
  <si>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</si>
  <si>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</si>
  <si>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</si>
  <si>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</si>
  <si>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</si>
  <si>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</si>
  <si>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</si>
  <si>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</si>
  <si>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</si>
  <si>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</si>
  <si>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</si>
  <si>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</si>
  <si>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</si>
  <si>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</si>
  <si>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</si>
  <si>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</si>
  <si>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</si>
  <si>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</si>
  <si>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</si>
  <si>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</si>
  <si>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</si>
  <si>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</si>
  <si>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</si>
  <si>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</si>
  <si>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</si>
  <si>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</si>
  <si>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</si>
  <si>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</si>
  <si>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</si>
  <si>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</si>
  <si>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</si>
  <si>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</si>
  <si>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</si>
  <si>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</si>
  <si>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</si>
  <si>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</si>
  <si>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</si>
  <si>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</si>
  <si>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</si>
  <si>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</si>
  <si>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</si>
  <si>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</si>
  <si>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</si>
  <si>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</si>
  <si>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</si>
  <si>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</si>
  <si>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</si>
  <si>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</si>
  <si>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</si>
  <si>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</si>
  <si>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</si>
  <si>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</si>
  <si>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</si>
  <si>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</si>
  <si>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</si>
  <si>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</si>
  <si>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</si>
  <si>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</si>
  <si>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</si>
  <si>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</si>
  <si>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</si>
  <si>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</si>
  <si>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</si>
  <si>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</si>
  <si>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</si>
  <si>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</si>
  <si>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</si>
  <si>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</si>
  <si>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</si>
  <si>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</si>
  <si>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</si>
  <si>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</si>
  <si>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</si>
  <si>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</si>
  <si>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</si>
  <si>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</si>
  <si>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</si>
  <si>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</si>
  <si>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</si>
  <si>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</si>
  <si>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</si>
  <si>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</si>
  <si>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</si>
  <si>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</si>
  <si>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</si>
  <si>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</si>
  <si>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</si>
  <si>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</si>
  <si>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</si>
  <si>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</si>
  <si>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</si>
  <si>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</si>
  <si>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</si>
  <si>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</si>
  <si>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</si>
  <si>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</si>
  <si>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</si>
  <si>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</si>
  <si>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</si>
  <si>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</si>
  <si>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</si>
  <si>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</si>
  <si>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</si>
  <si>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</si>
  <si>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</si>
  <si>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</si>
  <si>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</si>
  <si>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</si>
  <si>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</si>
  <si>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</si>
  <si>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</si>
  <si>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</si>
  <si>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</si>
  <si>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</si>
  <si>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</si>
  <si>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</si>
  <si>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</si>
  <si>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</si>
  <si>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</si>
  <si>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</si>
  <si>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</si>
  <si>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</si>
  <si>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</si>
  <si>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</si>
  <si>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</si>
  <si>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</si>
  <si>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</si>
  <si>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</si>
  <si>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</si>
  <si>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</si>
  <si>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</si>
  <si>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</si>
  <si>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</si>
  <si>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</si>
  <si>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</si>
  <si>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</si>
  <si>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</si>
  <si>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</si>
  <si>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</si>
  <si>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</si>
  <si>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</si>
  <si>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</si>
  <si>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</si>
  <si>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</si>
  <si>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</si>
  <si>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</si>
  <si>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</si>
  <si>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</si>
  <si>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</si>
  <si>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</si>
  <si>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</si>
  <si>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</si>
  <si>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</si>
  <si>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</si>
  <si>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</si>
  <si>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</si>
  <si>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</si>
  <si>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</si>
  <si>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</si>
  <si>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</si>
  <si>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</si>
  <si>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</si>
  <si>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</si>
  <si>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</si>
  <si>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</si>
  <si>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</si>
  <si>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</si>
  <si>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</si>
  <si>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</si>
  <si>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</si>
  <si>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</si>
  <si>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</si>
  <si>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</si>
  <si>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</si>
  <si>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</si>
  <si>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</si>
  <si>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</si>
  <si>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</si>
  <si>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</si>
  <si>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</si>
  <si>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</si>
  <si>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</si>
  <si>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</si>
  <si>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</si>
  <si>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</si>
  <si>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</si>
  <si>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</si>
  <si>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</si>
  <si>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</si>
  <si>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</si>
  <si>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</si>
  <si>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</si>
  <si>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</si>
  <si>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</si>
  <si>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</si>
  <si>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</si>
  <si>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</si>
  <si>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</si>
  <si>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</si>
  <si>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</si>
  <si>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</si>
  <si>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</si>
  <si>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</si>
  <si>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</si>
  <si>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</si>
  <si>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</si>
  <si>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</si>
  <si>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</si>
  <si>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</si>
  <si>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</si>
  <si>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</si>
  <si>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</si>
  <si>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</si>
  <si>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</si>
  <si>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</si>
  <si>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</si>
  <si>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</si>
  <si>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</si>
  <si>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</si>
  <si>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</si>
  <si>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</si>
  <si>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</si>
  <si>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</si>
  <si>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</si>
  <si>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</si>
  <si>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</si>
  <si>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</si>
  <si>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</si>
  <si>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</si>
  <si>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</si>
  <si>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</si>
  <si>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</si>
  <si>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</si>
  <si>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</si>
  <si>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</si>
  <si>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</si>
  <si>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</si>
  <si>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</si>
  <si>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</si>
  <si>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</si>
  <si>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</si>
  <si>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</si>
  <si>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</si>
  <si>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</si>
  <si>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</si>
  <si>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</si>
  <si>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</si>
  <si>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</si>
  <si>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</si>
  <si>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</si>
  <si>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</si>
  <si>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</si>
  <si>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</si>
  <si>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</si>
  <si>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</si>
  <si>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</si>
  <si>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</si>
  <si>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</si>
  <si>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</si>
  <si>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</si>
  <si>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</si>
  <si>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</si>
  <si>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</si>
  <si>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</si>
  <si>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</si>
  <si>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</si>
  <si>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</si>
  <si>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</si>
  <si>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</si>
  <si>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</si>
  <si>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</si>
  <si>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</si>
  <si>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</si>
  <si>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</si>
  <si>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</si>
  <si>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</si>
  <si>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</si>
  <si>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</si>
  <si>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</si>
  <si>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</si>
  <si>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</si>
  <si>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</si>
  <si>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</si>
  <si>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</si>
  <si>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</si>
  <si>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</si>
  <si>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</si>
  <si>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</si>
  <si>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</si>
  <si>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</si>
  <si>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</si>
  <si>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</si>
  <si>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</si>
  <si>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</si>
  <si>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</si>
  <si>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</si>
  <si>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</si>
  <si>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</si>
  <si>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</si>
  <si>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</si>
  <si>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</si>
  <si>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</si>
  <si>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</si>
  <si>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</si>
  <si>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</si>
  <si>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</si>
  <si>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</si>
  <si>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</si>
  <si>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</si>
  <si>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</si>
  <si>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</si>
  <si>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</si>
  <si>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</si>
  <si>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</si>
  <si>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</si>
  <si>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</si>
  <si>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</si>
  <si>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</si>
  <si>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</si>
  <si>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</si>
  <si>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</si>
  <si>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</si>
  <si>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</si>
  <si>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</si>
  <si>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</si>
  <si>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</si>
  <si>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</si>
  <si>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</si>
  <si>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</si>
  <si>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</si>
  <si>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</si>
  <si>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</si>
  <si>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</si>
  <si>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</si>
  <si>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</si>
  <si>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</si>
  <si>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</si>
  <si>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</si>
  <si>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</si>
  <si>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</si>
  <si>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</si>
  <si>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</si>
  <si>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</si>
  <si>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</si>
  <si>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</si>
  <si>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</si>
  <si>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</si>
  <si>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</si>
  <si>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</si>
  <si>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</si>
  <si>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</si>
  <si>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</si>
  <si>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</si>
  <si>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</si>
  <si>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</si>
  <si>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</si>
  <si>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</si>
  <si>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</si>
  <si>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</si>
  <si>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</si>
  <si>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</si>
  <si>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</si>
  <si>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</si>
  <si>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</si>
  <si>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</si>
  <si>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</si>
  <si>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</si>
  <si>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</si>
  <si>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</si>
  <si>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</si>
  <si>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</si>
  <si>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</si>
  <si>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</si>
  <si>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</si>
  <si>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</si>
  <si>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</si>
  <si>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</si>
  <si>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</si>
  <si>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</si>
  <si>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</si>
  <si>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</si>
  <si>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</si>
  <si>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</si>
  <si>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</si>
  <si>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</si>
  <si>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</si>
  <si>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</si>
  <si>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</si>
  <si>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</si>
  <si>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</si>
  <si>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</si>
  <si>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</si>
  <si>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</si>
  <si>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</si>
  <si>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</si>
  <si>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</si>
  <si>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</si>
  <si>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</si>
  <si>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</si>
  <si>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</si>
  <si>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</si>
  <si>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</si>
  <si>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</si>
  <si>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</si>
  <si>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</si>
  <si>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</si>
  <si>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</si>
  <si>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</si>
  <si>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</si>
  <si>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</si>
  <si>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</si>
  <si>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</si>
  <si>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</si>
  <si>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</si>
  <si>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</si>
  <si>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</si>
  <si>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</si>
  <si>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</si>
  <si>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</si>
  <si>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</si>
  <si>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</si>
  <si>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</si>
  <si>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</si>
  <si>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</si>
  <si>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</si>
  <si>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</si>
  <si>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</si>
  <si>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</si>
  <si>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</si>
  <si>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</si>
  <si>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</si>
  <si>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</si>
  <si>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</si>
  <si>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</si>
  <si>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</si>
  <si>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</si>
  <si>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</si>
  <si>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</si>
  <si>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</si>
  <si>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</si>
  <si>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</si>
  <si>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</si>
  <si>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</si>
  <si>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</si>
  <si>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</si>
  <si>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</si>
  <si>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</si>
  <si>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</si>
  <si>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</si>
  <si>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</si>
  <si>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</si>
  <si>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</si>
  <si>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</si>
  <si>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</si>
  <si>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</si>
  <si>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</si>
  <si>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</si>
  <si>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</si>
  <si>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</si>
  <si>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</si>
  <si>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</si>
  <si>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</si>
  <si>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</si>
  <si>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</si>
  <si>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</si>
  <si>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</si>
  <si>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</si>
  <si>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</si>
  <si>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</si>
  <si>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</si>
  <si>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</si>
  <si>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</si>
  <si>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</si>
  <si>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</si>
  <si>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</si>
  <si>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</si>
  <si>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</si>
  <si>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</si>
  <si>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</si>
  <si>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</si>
  <si>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</si>
  <si>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</si>
  <si>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</si>
  <si>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</si>
  <si>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</si>
  <si>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</si>
  <si>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</si>
  <si>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</si>
  <si>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</si>
  <si>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</si>
  <si>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</si>
  <si>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</si>
  <si>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</si>
  <si>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</si>
  <si>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</si>
  <si>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</si>
  <si>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</si>
  <si>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</si>
  <si>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</si>
  <si>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</si>
  <si>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</si>
  <si>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</si>
  <si>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</si>
  <si>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</si>
  <si>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</si>
  <si>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</si>
  <si>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</si>
  <si>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</si>
  <si>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</si>
  <si>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</si>
  <si>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</si>
  <si>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</si>
  <si>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</si>
  <si>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</si>
  <si>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</si>
  <si>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</si>
  <si>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</si>
  <si>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</si>
  <si>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</si>
  <si>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</si>
  <si>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</si>
  <si>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</si>
  <si>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</si>
  <si>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</si>
  <si>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</si>
  <si>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</si>
  <si>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</si>
  <si>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</si>
  <si>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</si>
  <si>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</si>
  <si>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</si>
  <si>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</si>
  <si>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</si>
  <si>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</si>
  <si>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</si>
  <si>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</si>
  <si>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</si>
  <si>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</si>
  <si>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</si>
  <si>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</si>
  <si>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</si>
  <si>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</si>
  <si>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</si>
  <si>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</si>
  <si>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</si>
  <si>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</si>
  <si>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</si>
  <si>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</si>
  <si>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</si>
  <si>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</si>
  <si>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</si>
  <si>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</si>
  <si>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</si>
  <si>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</si>
  <si>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</si>
  <si>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</si>
  <si>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</si>
  <si>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</si>
  <si>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</si>
  <si>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</si>
  <si>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</si>
  <si>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</si>
  <si>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</si>
  <si>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</si>
  <si>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</si>
  <si>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</si>
  <si>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</si>
  <si>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</si>
  <si>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</si>
  <si>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</si>
  <si>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</si>
  <si>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</si>
  <si>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</si>
  <si>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</si>
  <si>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</si>
  <si>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</si>
  <si>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</si>
  <si>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</si>
  <si>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</si>
  <si>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</si>
  <si>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</si>
  <si>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</si>
  <si>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</si>
  <si>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</si>
  <si>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</si>
  <si>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</si>
  <si>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</si>
  <si>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</si>
  <si>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</si>
  <si>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</si>
  <si>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</si>
  <si>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</si>
  <si>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</si>
  <si>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</si>
  <si>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</si>
  <si>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</si>
  <si>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</si>
  <si>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</si>
  <si>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</si>
  <si>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</si>
  <si>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</si>
  <si>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</si>
  <si>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</si>
  <si>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</si>
  <si>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</si>
  <si>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</si>
  <si>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</si>
  <si>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</si>
  <si>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</si>
  <si>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</si>
  <si>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</si>
  <si>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</si>
  <si>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</si>
  <si>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</si>
  <si>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</si>
  <si>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</si>
  <si>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</si>
  <si>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</si>
  <si>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</si>
  <si>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</si>
  <si>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</si>
  <si>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</si>
  <si>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</si>
  <si>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</si>
  <si>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</si>
  <si>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</si>
  <si>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</si>
  <si>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</si>
  <si>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</si>
  <si>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</si>
  <si>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</si>
  <si>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</si>
  <si>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</si>
  <si>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</si>
  <si>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</si>
  <si>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</si>
  <si>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</si>
  <si>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</si>
  <si>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</si>
  <si>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</si>
  <si>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</si>
  <si>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</si>
  <si>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</si>
  <si>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</si>
  <si>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</si>
  <si>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</si>
  <si>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</si>
  <si>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</si>
  <si>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</si>
  <si>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</si>
  <si>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</si>
  <si>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</si>
  <si>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</si>
  <si>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</si>
  <si>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</si>
  <si>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</si>
  <si>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</si>
  <si>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</si>
  <si>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</si>
  <si>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</si>
  <si>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</si>
  <si>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</si>
  <si>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</si>
  <si>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</si>
  <si>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</si>
  <si>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</si>
  <si>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</si>
  <si>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</si>
  <si>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</si>
  <si>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</si>
  <si>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</si>
  <si>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</si>
  <si>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</si>
  <si>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</si>
  <si>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</si>
  <si>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</si>
  <si>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</si>
  <si>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</si>
  <si>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</si>
  <si>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</si>
  <si>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</si>
  <si>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</si>
  <si>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</si>
  <si>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</si>
  <si>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</si>
  <si>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</si>
  <si>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</si>
  <si>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</si>
  <si>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</si>
  <si>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</si>
  <si>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</si>
  <si>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</si>
  <si>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</si>
  <si>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</si>
  <si>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</si>
  <si>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</si>
  <si>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</si>
  <si>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</si>
  <si>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</si>
  <si>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</si>
  <si>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</si>
  <si>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</si>
  <si>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</si>
  <si>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</si>
  <si>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</si>
  <si>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</si>
  <si>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</si>
  <si>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</si>
  <si>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</si>
  <si>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</si>
  <si>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</si>
  <si>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</si>
  <si>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</si>
  <si>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</si>
  <si>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</si>
  <si>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</si>
  <si>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</si>
  <si>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</si>
  <si>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</si>
  <si>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</si>
  <si>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</si>
  <si>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</si>
  <si>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</si>
  <si>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</si>
  <si>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</si>
  <si>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</si>
  <si>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</si>
  <si>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</si>
  <si>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</si>
  <si>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</si>
  <si>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</si>
  <si>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</si>
  <si>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</si>
  <si>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</si>
  <si>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</si>
  <si>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</si>
  <si>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</si>
  <si>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</si>
  <si>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</si>
  <si>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</si>
  <si>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</si>
  <si>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</si>
  <si>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</si>
  <si>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</si>
  <si>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</si>
  <si>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</si>
  <si>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</si>
  <si>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</si>
  <si>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</si>
  <si>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</si>
  <si>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</si>
  <si>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</si>
  <si>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</si>
  <si>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</si>
  <si>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</si>
  <si>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</si>
  <si>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</si>
  <si>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</si>
  <si>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</si>
  <si>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</si>
  <si>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</si>
  <si>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</si>
  <si>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</si>
  <si>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</si>
  <si>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</si>
  <si>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</si>
  <si>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</si>
  <si>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</si>
  <si>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</si>
  <si>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</si>
  <si>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</si>
  <si>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</si>
  <si>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</si>
  <si>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</si>
  <si>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</si>
  <si>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</si>
  <si>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</si>
  <si>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</si>
  <si>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</si>
  <si>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</si>
  <si>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</si>
  <si>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</si>
  <si>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</si>
  <si>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</si>
  <si>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</si>
  <si>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</si>
  <si>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</si>
  <si>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</si>
  <si>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</si>
  <si>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</si>
  <si>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</si>
  <si>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</si>
  <si>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</si>
  <si>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</si>
  <si>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</si>
  <si>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</si>
  <si>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</si>
  <si>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</si>
  <si>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</si>
  <si>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</si>
  <si>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</si>
  <si>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</si>
  <si>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</si>
  <si>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</si>
  <si>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</si>
  <si>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</si>
  <si>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</si>
  <si>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</si>
  <si>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</si>
  <si>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</si>
  <si>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</si>
  <si>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</si>
  <si>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</si>
  <si>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</si>
  <si>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</si>
  <si>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</si>
  <si>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</si>
  <si>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</si>
  <si>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</si>
  <si>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</si>
  <si>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</si>
  <si>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</si>
  <si>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</si>
  <si>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</si>
  <si>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</si>
  <si>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</si>
  <si>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</si>
  <si>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</si>
  <si>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</si>
  <si>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</si>
  <si>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</si>
  <si>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</si>
  <si>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</si>
  <si>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</si>
  <si>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</si>
  <si>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</si>
  <si>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</si>
  <si>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</si>
  <si>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</si>
  <si>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</si>
  <si>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</si>
  <si>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</si>
  <si>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</si>
  <si>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</si>
  <si>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</si>
  <si>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</si>
  <si>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</si>
  <si>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</si>
  <si>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</si>
  <si>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</si>
  <si>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</si>
  <si>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</si>
  <si>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</si>
  <si>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</si>
  <si>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</si>
  <si>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</si>
  <si>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</si>
  <si>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</si>
  <si>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</si>
  <si>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</si>
  <si>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</si>
  <si>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</si>
  <si>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</si>
  <si>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</si>
  <si>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</si>
  <si>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</si>
  <si>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</si>
  <si>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</si>
  <si>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</si>
  <si>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</si>
  <si>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</si>
  <si>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</si>
  <si>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</si>
  <si>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</si>
  <si>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</si>
  <si>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</si>
  <si>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</si>
  <si>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</si>
  <si>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</si>
  <si>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</si>
  <si>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</si>
  <si>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</si>
  <si>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</si>
  <si>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</si>
  <si>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</si>
  <si>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</si>
  <si>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</si>
  <si>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</si>
  <si>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</si>
  <si>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</si>
  <si>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</si>
  <si>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</si>
  <si>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</si>
  <si>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</si>
  <si>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</si>
  <si>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</si>
  <si>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</si>
  <si>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</si>
  <si>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</si>
  <si>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</si>
  <si>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</si>
  <si>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</si>
  <si>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</si>
  <si>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</si>
  <si>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</si>
  <si>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</si>
  <si>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</si>
  <si>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</si>
  <si>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</si>
  <si>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</si>
  <si>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</si>
  <si>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</si>
  <si>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</si>
  <si>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</si>
  <si>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</si>
  <si>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</si>
  <si>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</si>
  <si>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</si>
  <si>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</si>
  <si>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</si>
  <si>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</si>
  <si>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</si>
  <si>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</si>
  <si>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</si>
  <si>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</si>
  <si>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</si>
  <si>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</si>
  <si>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</si>
  <si>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</si>
  <si>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</si>
  <si>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</si>
  <si>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</si>
  <si>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</si>
  <si>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</si>
  <si>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</si>
  <si>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</si>
  <si>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</si>
  <si>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</si>
  <si>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</si>
  <si>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</si>
  <si>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</si>
  <si>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</si>
  <si>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</si>
  <si>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</si>
  <si>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</si>
  <si>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</si>
  <si>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</si>
  <si>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</si>
  <si>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</si>
  <si>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</si>
  <si>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</si>
  <si>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</si>
  <si>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</si>
  <si>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</si>
  <si>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</si>
  <si>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</si>
  <si>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</si>
  <si>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</si>
  <si>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</si>
  <si>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</si>
  <si>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</si>
  <si>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</si>
  <si>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</si>
  <si>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</si>
  <si>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</si>
  <si>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</si>
  <si>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</si>
  <si>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</si>
  <si>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</si>
  <si>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</si>
  <si>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</si>
  <si>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</si>
  <si>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</si>
  <si>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</si>
  <si>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</si>
  <si>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</si>
  <si>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</si>
  <si>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</si>
  <si>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</si>
  <si>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</si>
  <si>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</si>
  <si>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</si>
  <si>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</si>
  <si>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</si>
  <si>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</si>
  <si>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</si>
  <si>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</si>
  <si>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</si>
  <si>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</si>
  <si>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</si>
  <si>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</si>
  <si>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</si>
  <si>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</si>
  <si>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</si>
  <si>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</si>
  <si>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</si>
  <si>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</si>
  <si>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</si>
  <si>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</si>
  <si>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</si>
  <si>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</si>
  <si>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</si>
  <si>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</si>
  <si>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</si>
  <si>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</si>
  <si>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</si>
  <si>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</si>
  <si>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</si>
  <si>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</si>
  <si>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</si>
  <si>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</si>
  <si>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</si>
  <si>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</si>
  <si>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</si>
  <si>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</si>
  <si>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</si>
  <si>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</si>
  <si>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</si>
  <si>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</si>
  <si>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</si>
  <si>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</si>
  <si>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</si>
  <si>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</si>
  <si>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</si>
  <si>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</si>
  <si>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</si>
  <si>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</si>
  <si>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</si>
  <si>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</si>
  <si>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</si>
  <si>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</si>
  <si>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</si>
  <si>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</si>
  <si>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</si>
  <si>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</si>
  <si>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</si>
  <si>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</si>
  <si>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</si>
  <si>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</si>
  <si>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</si>
  <si>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</si>
  <si>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</si>
  <si>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</si>
  <si>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</si>
  <si>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</si>
  <si>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</si>
  <si>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</si>
  <si>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</si>
  <si>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</si>
  <si>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</si>
  <si>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</si>
  <si>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</si>
  <si>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</si>
  <si>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</si>
  <si>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</si>
  <si>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</si>
  <si>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</si>
  <si>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</si>
  <si>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</si>
  <si>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</si>
  <si>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</si>
  <si>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</si>
  <si>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</si>
  <si>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</si>
  <si>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</si>
  <si>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</si>
  <si>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</si>
  <si>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</si>
  <si>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</si>
  <si>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</si>
  <si>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</si>
  <si>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</si>
  <si>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</si>
  <si>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</si>
  <si>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</si>
  <si>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</si>
  <si>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</si>
  <si>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</si>
  <si>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</si>
  <si>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</si>
  <si>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</si>
  <si>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</si>
  <si>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</si>
  <si>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</si>
  <si>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</si>
  <si>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</si>
  <si>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</si>
  <si>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</si>
  <si>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</si>
  <si>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</si>
  <si>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</si>
  <si>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</si>
  <si>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</si>
  <si>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</si>
  <si>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</si>
  <si>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</si>
  <si>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</si>
  <si>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</si>
  <si>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</si>
  <si>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</si>
  <si>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</si>
  <si>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</si>
  <si>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</si>
  <si>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</si>
  <si>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</si>
  <si>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</si>
  <si>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</si>
  <si>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</si>
  <si>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</si>
  <si>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</si>
  <si>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</si>
  <si>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</si>
  <si>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</si>
  <si>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</si>
  <si>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</si>
  <si>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</si>
  <si>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</si>
  <si>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</si>
  <si>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</si>
  <si>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</si>
  <si>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</si>
  <si>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</si>
  <si>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</si>
  <si>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</si>
  <si>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</si>
  <si>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</si>
  <si>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</si>
  <si>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</si>
  <si>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</si>
  <si>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</si>
  <si>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</si>
  <si>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</si>
  <si>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</si>
  <si>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</si>
  <si>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</si>
  <si>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</si>
  <si>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</si>
  <si>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</si>
  <si>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</si>
  <si>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</si>
  <si>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</si>
  <si>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</si>
  <si>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</si>
  <si>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</si>
  <si>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</si>
  <si>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</si>
  <si>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</si>
  <si>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</si>
  <si>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</si>
  <si>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</si>
  <si>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</si>
  <si>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</si>
  <si>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</si>
  <si>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</si>
  <si>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</si>
  <si>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</si>
  <si>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</si>
  <si>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</si>
  <si>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</si>
  <si>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</si>
  <si>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</si>
  <si>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</si>
  <si>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</si>
  <si>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</si>
  <si>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</si>
  <si>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</si>
  <si>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</si>
  <si>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</si>
  <si>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</si>
  <si>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</si>
  <si>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</si>
  <si>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</si>
  <si>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</si>
  <si>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</si>
  <si>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</si>
  <si>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</si>
  <si>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</si>
  <si>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</si>
  <si>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</si>
  <si>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</si>
  <si>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</si>
  <si>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</si>
  <si>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</si>
  <si>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</si>
  <si>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</si>
  <si>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</si>
  <si>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</si>
  <si>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</si>
  <si>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</si>
  <si>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</si>
  <si>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</si>
  <si>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</si>
  <si>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</si>
  <si>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</si>
  <si>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</si>
  <si>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</si>
  <si>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</si>
  <si>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</si>
  <si>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</si>
  <si>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</si>
  <si>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</si>
  <si>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</si>
  <si>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</si>
  <si>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</si>
  <si>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</si>
  <si>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</si>
  <si>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</si>
  <si>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</si>
  <si>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</si>
  <si>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</si>
  <si>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</si>
  <si>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</si>
  <si>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</si>
  <si>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</si>
  <si>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</si>
  <si>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</si>
  <si>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</si>
  <si>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</si>
  <si>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</si>
  <si>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</si>
  <si>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</si>
  <si>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</si>
  <si>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</si>
  <si>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</si>
  <si>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</si>
  <si>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</si>
  <si>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</si>
  <si>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</si>
  <si>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</si>
  <si>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</si>
  <si>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</si>
  <si>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</si>
  <si>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</si>
  <si>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</si>
  <si>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</si>
  <si>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</si>
  <si>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</si>
  <si>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</si>
  <si>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</si>
  <si>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</si>
  <si>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</si>
  <si>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</si>
  <si>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</si>
  <si>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</si>
  <si>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</si>
  <si>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</si>
  <si>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</si>
  <si>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</si>
  <si>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</si>
  <si>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</si>
  <si>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</si>
  <si>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</si>
  <si>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</si>
  <si>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</si>
  <si>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</si>
  <si>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</si>
  <si>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</si>
  <si>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</si>
  <si>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</si>
  <si>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</si>
  <si>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</si>
  <si>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</si>
  <si>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</si>
  <si>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</si>
  <si>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</si>
  <si>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</si>
  <si>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</si>
  <si>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</si>
  <si>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</si>
  <si>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</si>
  <si>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</si>
  <si>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</si>
  <si>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</si>
  <si>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</si>
  <si>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</si>
  <si>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</si>
  <si>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</si>
  <si>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</si>
  <si>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</si>
  <si>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</si>
  <si>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</si>
  <si>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</si>
  <si>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</si>
  <si>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</si>
  <si>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</si>
  <si>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</si>
  <si>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</si>
  <si>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</si>
  <si>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</si>
  <si>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</si>
  <si>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</si>
  <si>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</si>
  <si>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</si>
  <si>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</si>
  <si>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</si>
  <si>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</si>
  <si>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</si>
  <si>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</si>
  <si>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</si>
  <si>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</si>
  <si>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</si>
  <si>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</si>
  <si>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</si>
  <si>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</si>
  <si>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</si>
  <si>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</si>
  <si>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</si>
  <si>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</si>
  <si>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</si>
  <si>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</si>
  <si>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</si>
  <si>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</si>
  <si>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</si>
  <si>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</si>
  <si>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</si>
  <si>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</si>
  <si>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</si>
  <si>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</si>
  <si>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</si>
  <si>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</si>
  <si>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</si>
  <si>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</si>
  <si>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</si>
  <si>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</si>
  <si>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</si>
  <si>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</si>
  <si>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</si>
  <si>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</si>
  <si>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</si>
  <si>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</si>
  <si>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</si>
  <si>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</si>
  <si>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</si>
  <si>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</si>
  <si>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</si>
  <si>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</si>
  <si>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</si>
  <si>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</si>
  <si>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</si>
  <si>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</si>
  <si>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</si>
  <si>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</si>
  <si>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</si>
  <si>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</si>
  <si>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</si>
  <si>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</si>
  <si>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</si>
  <si>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</si>
  <si>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</si>
  <si>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</si>
  <si>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</si>
  <si>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</si>
  <si>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</si>
  <si>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</si>
  <si>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</si>
  <si>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</si>
  <si>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</si>
  <si>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</si>
  <si>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</si>
  <si>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</si>
  <si>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</si>
  <si>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</si>
  <si>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</si>
  <si>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</si>
  <si>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</si>
  <si>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</si>
  <si>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</si>
  <si>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</si>
  <si>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</si>
  <si>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</si>
  <si>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</si>
  <si>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</si>
  <si>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</si>
  <si>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</si>
  <si>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</si>
  <si>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</si>
  <si>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</si>
  <si>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</si>
  <si>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</si>
  <si>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</si>
  <si>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</si>
  <si>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</si>
  <si>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</si>
  <si>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</si>
  <si>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</si>
  <si>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</si>
  <si>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</si>
  <si>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</si>
  <si>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</si>
  <si>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</si>
  <si>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</si>
  <si>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</si>
  <si>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</si>
  <si>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</si>
  <si>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</si>
  <si>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</si>
  <si>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</si>
  <si>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</si>
  <si>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</si>
  <si>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</si>
  <si>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</si>
  <si>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</si>
  <si>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</si>
  <si>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</si>
  <si>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</si>
  <si>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</si>
  <si>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</si>
  <si>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</si>
  <si>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</si>
  <si>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</si>
  <si>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</si>
  <si>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</si>
  <si>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</si>
  <si>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</si>
  <si>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</si>
  <si>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</si>
  <si>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</si>
  <si>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</si>
  <si>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</si>
  <si>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</si>
  <si>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</si>
  <si>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</si>
  <si>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</si>
  <si>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</si>
  <si>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</si>
  <si>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</si>
  <si>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</si>
  <si>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</si>
  <si>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</si>
  <si>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</si>
  <si>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</si>
  <si>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</si>
  <si>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</si>
  <si>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</si>
  <si>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</si>
  <si>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</si>
  <si>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</si>
  <si>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</si>
  <si>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</si>
  <si>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</si>
  <si>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</si>
  <si>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</si>
  <si>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</si>
  <si>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</si>
  <si>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</si>
  <si>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</si>
  <si>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</si>
  <si>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</si>
  <si>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</si>
  <si>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</si>
  <si>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</si>
  <si>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</si>
  <si>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</si>
  <si>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</si>
  <si>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</si>
  <si>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</si>
  <si>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</si>
  <si>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</si>
  <si>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</si>
  <si>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</si>
  <si>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</si>
  <si>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</si>
  <si>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</si>
  <si>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</si>
  <si>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</si>
  <si>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</si>
  <si>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</si>
  <si>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</si>
  <si>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</si>
  <si>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</si>
  <si>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</si>
  <si>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</si>
  <si>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</si>
  <si>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</si>
  <si>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</si>
  <si>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</si>
  <si>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</si>
  <si>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</si>
  <si>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</si>
  <si>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</si>
  <si>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</si>
  <si>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</si>
  <si>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</si>
  <si>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</si>
  <si>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</si>
  <si>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</si>
  <si>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</si>
  <si>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</si>
  <si>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</si>
  <si>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</si>
  <si>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</si>
  <si>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</si>
  <si>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</si>
  <si>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</si>
  <si>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</si>
  <si>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</si>
  <si>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</si>
  <si>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</si>
  <si>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</si>
  <si>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</si>
  <si>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</si>
  <si>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</si>
  <si>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</si>
  <si>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</si>
  <si>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</si>
  <si>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</si>
  <si>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</si>
  <si>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</si>
  <si>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</si>
  <si>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</si>
  <si>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</si>
  <si>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</si>
  <si>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</si>
  <si>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</si>
  <si>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</si>
  <si>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</si>
  <si>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</si>
  <si>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</si>
  <si>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</si>
  <si>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</si>
  <si>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</si>
  <si>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</si>
  <si>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</si>
  <si>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</si>
  <si>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</si>
  <si>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</si>
  <si>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</si>
  <si>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</si>
  <si>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</si>
  <si>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</si>
  <si>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</si>
  <si>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</si>
  <si>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</si>
  <si>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</si>
  <si>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</si>
  <si>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</si>
  <si>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</si>
  <si>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</si>
  <si>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</si>
  <si>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</si>
  <si>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</si>
  <si>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</si>
  <si>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</si>
  <si>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</si>
  <si>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</si>
  <si>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</si>
  <si>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</si>
  <si>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</si>
  <si>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</si>
  <si>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</si>
  <si>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</si>
  <si>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</si>
  <si>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</si>
  <si>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</si>
  <si>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</si>
  <si>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</si>
  <si>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</si>
  <si>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</si>
  <si>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</si>
  <si>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</si>
  <si>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</si>
  <si>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</si>
  <si>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</si>
  <si>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</si>
  <si>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</si>
  <si>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</si>
  <si>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</si>
  <si>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</si>
  <si>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</si>
  <si>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</si>
  <si>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</si>
  <si>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</si>
  <si>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</si>
  <si>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</si>
  <si>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</si>
  <si>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</si>
  <si>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</si>
  <si>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</si>
  <si>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</si>
  <si>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</si>
  <si>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</si>
  <si>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</si>
  <si>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</si>
  <si>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</si>
  <si>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</si>
  <si>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</si>
  <si>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</si>
  <si>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</si>
  <si>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</si>
  <si>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</si>
  <si>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</si>
  <si>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</si>
  <si>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</si>
  <si>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</si>
  <si>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</si>
  <si>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</si>
  <si>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</si>
  <si>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</si>
  <si>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</si>
  <si>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</si>
  <si>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</si>
  <si>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</si>
  <si>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</si>
  <si>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</si>
  <si>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</si>
  <si>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</si>
  <si>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</si>
  <si>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</si>
  <si>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</si>
  <si>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</si>
  <si>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</si>
  <si>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</si>
  <si>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</si>
  <si>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</si>
  <si>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</si>
  <si>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</si>
  <si>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</si>
  <si>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</si>
  <si>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</si>
  <si>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</si>
  <si>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</si>
  <si>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</si>
  <si>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</si>
  <si>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</si>
  <si>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</si>
  <si>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</si>
  <si>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</si>
  <si>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</si>
  <si>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</si>
  <si>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</si>
  <si>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</si>
  <si>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</si>
  <si>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</si>
  <si>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</si>
  <si>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</si>
  <si>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</si>
  <si>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</si>
  <si>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</si>
  <si>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</si>
  <si>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</si>
  <si>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</si>
  <si>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</si>
  <si>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</si>
  <si>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</si>
  <si>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</si>
  <si>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</si>
  <si>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</si>
  <si>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</si>
  <si>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</si>
  <si>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</si>
  <si>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</si>
  <si>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</si>
  <si>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</si>
  <si>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</si>
  <si>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</si>
  <si>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</si>
  <si>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</si>
  <si>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</si>
  <si>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</si>
  <si>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</si>
  <si>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</si>
  <si>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</si>
  <si>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</si>
  <si>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</si>
  <si>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</si>
  <si>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</si>
  <si>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</si>
  <si>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</si>
  <si>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</si>
  <si>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</si>
  <si>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</si>
  <si>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</si>
  <si>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</si>
  <si>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</si>
  <si>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</si>
  <si>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</si>
  <si>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</si>
  <si>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</si>
  <si>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</si>
  <si>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</si>
  <si>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</si>
  <si>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</si>
  <si>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</si>
  <si>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</si>
  <si>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</si>
  <si>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</si>
  <si>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</si>
  <si>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</si>
  <si>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</si>
  <si>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</si>
  <si>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</si>
  <si>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</si>
  <si>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</si>
  <si>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</si>
  <si>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</si>
  <si>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</si>
  <si>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</si>
  <si>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</si>
  <si>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</si>
  <si>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</si>
  <si>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</si>
  <si>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</si>
  <si>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</si>
  <si>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</si>
  <si>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</si>
  <si>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</si>
  <si>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</si>
  <si>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</si>
  <si>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</si>
  <si>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</si>
  <si>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</si>
  <si>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</si>
  <si>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</si>
  <si>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</si>
  <si>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</si>
  <si>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</si>
  <si>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</si>
  <si>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</si>
  <si>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</si>
  <si>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</si>
  <si>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</si>
  <si>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</si>
  <si>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</si>
  <si>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</si>
  <si>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</si>
  <si>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</si>
  <si>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</si>
  <si>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</si>
  <si>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</si>
  <si>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</si>
  <si>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</si>
  <si>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</si>
  <si>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</si>
  <si>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</si>
  <si>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</si>
  <si>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</si>
  <si>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</si>
  <si>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</si>
  <si>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</si>
  <si>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</si>
  <si>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</si>
  <si>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</si>
  <si>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</si>
  <si>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</si>
  <si>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</si>
  <si>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</si>
  <si>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</si>
  <si>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</si>
  <si>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</si>
  <si>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</si>
  <si>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</si>
  <si>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</si>
  <si>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</si>
  <si>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</si>
  <si>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</si>
  <si>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</si>
  <si>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</si>
  <si>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</si>
  <si>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</si>
  <si>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</si>
  <si>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</si>
  <si>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</si>
  <si>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</si>
  <si>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</si>
  <si>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</si>
  <si>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</si>
  <si>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</si>
  <si>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</si>
  <si>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</si>
  <si>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</si>
  <si>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</si>
  <si>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</si>
  <si>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</si>
  <si>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</si>
  <si>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</si>
  <si>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</si>
  <si>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</si>
  <si>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</si>
  <si>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</si>
  <si>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</si>
  <si>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</si>
  <si>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</si>
  <si>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</si>
  <si>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</si>
  <si>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</si>
  <si>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</si>
  <si>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</si>
  <si>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</si>
  <si>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</si>
  <si>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</si>
  <si>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</si>
  <si>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</si>
  <si>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</si>
  <si>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</si>
  <si>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</si>
  <si>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</si>
  <si>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</si>
  <si>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</si>
  <si>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</si>
  <si>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</si>
  <si>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</si>
  <si>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</si>
  <si>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</si>
  <si>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</si>
  <si>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</si>
  <si>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</si>
  <si>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</si>
  <si>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</si>
  <si>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</si>
  <si>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</si>
  <si>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</si>
  <si>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</si>
  <si>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</si>
  <si>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</si>
  <si>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</si>
  <si>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</si>
  <si>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</si>
  <si>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</si>
  <si>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</si>
  <si>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</si>
  <si>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</si>
  <si>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</si>
  <si>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</si>
  <si>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</si>
  <si>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</si>
  <si>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</si>
  <si>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</si>
  <si>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</si>
  <si>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</si>
  <si>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</si>
  <si>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</si>
  <si>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</si>
  <si>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</si>
  <si>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</si>
  <si>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</si>
  <si>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</si>
  <si>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</si>
  <si>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</si>
  <si>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</si>
  <si>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</si>
  <si>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</si>
  <si>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</si>
  <si>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</si>
  <si>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</si>
  <si>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</si>
  <si>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</si>
  <si>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</si>
  <si>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</si>
  <si>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</si>
  <si>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</si>
  <si>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</si>
  <si>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</si>
  <si>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</si>
  <si>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</si>
  <si>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</si>
  <si>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</si>
  <si>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</si>
  <si>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</si>
  <si>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</si>
  <si>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</si>
  <si>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</si>
  <si>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</si>
  <si>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</si>
  <si>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</si>
  <si>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</si>
  <si>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</si>
  <si>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</si>
  <si>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</si>
  <si>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</si>
  <si>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</si>
  <si>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</si>
  <si>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</si>
  <si>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</si>
  <si>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</si>
  <si>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</si>
  <si>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</si>
  <si>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</si>
  <si>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</si>
  <si>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</si>
  <si>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</si>
  <si>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</si>
  <si>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</si>
  <si>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</si>
  <si>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</si>
  <si>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</si>
  <si>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</si>
  <si>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</si>
  <si>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</si>
  <si>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</si>
  <si>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</si>
  <si>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</si>
  <si>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</si>
  <si>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</si>
  <si>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</si>
  <si>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</si>
  <si>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</si>
  <si>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</si>
  <si>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</si>
  <si>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</si>
  <si>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</si>
  <si>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</si>
  <si>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</si>
  <si>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</si>
  <si>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</si>
  <si>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</si>
  <si>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</si>
  <si>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</si>
  <si>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</si>
  <si>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</si>
  <si>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</si>
  <si>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</si>
  <si>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</si>
  <si>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</si>
  <si>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</si>
  <si>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</si>
  <si>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</si>
  <si>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</si>
  <si>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</si>
  <si>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</si>
  <si>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</si>
  <si>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</si>
  <si>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</si>
  <si>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</si>
  <si>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</si>
  <si>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</si>
  <si>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</si>
  <si>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</si>
  <si>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</si>
  <si>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</si>
  <si>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</si>
  <si>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</si>
  <si>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</si>
  <si>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</si>
  <si>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</si>
  <si>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</si>
  <si>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</si>
  <si>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</si>
  <si>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</si>
  <si>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</si>
  <si>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</si>
  <si>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</si>
  <si>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</si>
  <si>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</si>
  <si>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</si>
  <si>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</si>
  <si>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</si>
  <si>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</si>
  <si>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</si>
  <si>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</si>
  <si>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</si>
  <si>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</si>
  <si>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</si>
  <si>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</si>
  <si>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</si>
  <si>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</si>
  <si>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</si>
  <si>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</si>
  <si>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</si>
  <si>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</si>
  <si>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</si>
  <si>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</si>
  <si>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</si>
  <si>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</si>
  <si>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</si>
  <si>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</si>
  <si>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</si>
  <si>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</si>
  <si>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</si>
  <si>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</si>
  <si>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</si>
  <si>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</si>
  <si>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</si>
  <si>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</si>
  <si>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</si>
  <si>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</si>
  <si>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</si>
  <si>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</si>
  <si>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</si>
  <si>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</si>
  <si>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</si>
  <si>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</si>
  <si>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</si>
  <si>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</si>
  <si>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</si>
  <si>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</si>
  <si>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</si>
  <si>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</si>
  <si>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</si>
  <si>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</si>
  <si>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</si>
  <si>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</si>
  <si>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</si>
  <si>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</si>
  <si>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</si>
  <si>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</si>
  <si>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</si>
  <si>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</si>
  <si>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</si>
  <si>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</si>
  <si>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</si>
  <si>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</si>
  <si>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</si>
  <si>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</si>
  <si>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</si>
  <si>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</si>
  <si>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</si>
  <si>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</si>
  <si>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</si>
  <si>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</si>
  <si>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</si>
  <si>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</si>
  <si>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</si>
  <si>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</si>
  <si>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</si>
  <si>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</si>
  <si>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</si>
  <si>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</si>
  <si>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</si>
  <si>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</si>
  <si>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</si>
  <si>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</si>
  <si>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</si>
  <si>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</si>
  <si>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</si>
  <si>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</si>
  <si>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</si>
  <si>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</si>
  <si>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</si>
  <si>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</si>
  <si>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</si>
  <si>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</si>
  <si>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</si>
  <si>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</si>
  <si>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</si>
  <si>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</si>
  <si>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</si>
  <si>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</si>
  <si>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</si>
  <si>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</si>
  <si>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</si>
  <si>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</si>
  <si>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</si>
  <si>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</si>
  <si>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</si>
  <si>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</si>
  <si>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</si>
  <si>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</si>
  <si>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</si>
  <si>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</si>
  <si>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</si>
  <si>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</si>
  <si>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</si>
  <si>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</si>
  <si>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</si>
  <si>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</si>
  <si>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</si>
  <si>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</si>
  <si>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</si>
  <si>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</si>
  <si>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</si>
  <si>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</si>
  <si>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</si>
  <si>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</si>
  <si>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</si>
  <si>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</si>
  <si>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</si>
  <si>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</si>
  <si>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</si>
  <si>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</si>
  <si>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</si>
  <si>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</si>
  <si>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</si>
  <si>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</si>
  <si>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</si>
  <si>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</si>
  <si>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</si>
  <si>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</si>
  <si>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</si>
  <si>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</si>
  <si>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</si>
  <si>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</si>
  <si>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</si>
  <si>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</si>
  <si>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</si>
  <si>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</si>
  <si>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</si>
  <si>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</si>
  <si>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</si>
  <si>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</si>
  <si>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</si>
  <si>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</si>
  <si>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</si>
  <si>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</si>
  <si>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</si>
  <si>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</si>
  <si>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</si>
  <si>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</si>
  <si>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</si>
  <si>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</si>
  <si>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</si>
  <si>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</si>
  <si>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</si>
  <si>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</si>
  <si>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</si>
  <si>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</si>
  <si>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</si>
  <si>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</si>
  <si>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</si>
  <si>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</si>
  <si>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</si>
  <si>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</si>
  <si>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</si>
  <si>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</si>
  <si>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</si>
  <si>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</si>
  <si>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</si>
  <si>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</si>
  <si>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</si>
  <si>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</si>
  <si>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</si>
  <si>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</si>
  <si>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</si>
  <si>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</si>
  <si>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</si>
  <si>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</si>
  <si>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</si>
  <si>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</si>
  <si>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</si>
  <si>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</si>
  <si>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</si>
  <si>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</si>
  <si>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</si>
  <si>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</si>
  <si>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</si>
  <si>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</si>
  <si>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</si>
  <si>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</si>
  <si>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</si>
  <si>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</si>
  <si>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</si>
  <si>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</si>
  <si>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</si>
  <si>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</si>
  <si>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</si>
  <si>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</si>
  <si>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</si>
  <si>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</si>
  <si>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</si>
  <si>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</si>
  <si>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</si>
  <si>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</si>
  <si>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</si>
  <si>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</si>
  <si>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</si>
  <si>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</si>
  <si>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</si>
  <si>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</si>
  <si>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</si>
  <si>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</si>
  <si>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</si>
  <si>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</si>
  <si>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</si>
  <si>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</si>
  <si>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</si>
  <si>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</si>
  <si>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</si>
  <si>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</si>
  <si>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</si>
  <si>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</si>
  <si>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</si>
  <si>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</si>
  <si>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</si>
  <si>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</si>
  <si>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</si>
  <si>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</si>
  <si>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</si>
  <si>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</si>
  <si>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</si>
  <si>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</si>
  <si>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</si>
  <si>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</si>
  <si>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</si>
  <si>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</si>
  <si>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</si>
  <si>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</si>
  <si>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</si>
  <si>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</si>
  <si>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</si>
  <si>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</si>
  <si>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</si>
  <si>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</si>
  <si>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</si>
  <si>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</si>
  <si>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</si>
  <si>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</si>
  <si>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</si>
  <si>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</si>
  <si>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</si>
  <si>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</si>
  <si>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</si>
  <si>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</si>
  <si>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</si>
  <si>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</si>
  <si>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</si>
  <si>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</si>
  <si>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</si>
  <si>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</si>
  <si>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</si>
  <si>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</si>
  <si>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</si>
  <si>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</si>
  <si>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</si>
  <si>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</si>
  <si>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</si>
  <si>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</si>
  <si>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</si>
  <si>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</si>
  <si>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</si>
  <si>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</si>
  <si>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</si>
  <si>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</si>
  <si>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</si>
  <si>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</si>
  <si>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</si>
  <si>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</si>
  <si>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</si>
  <si>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</si>
  <si>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</si>
  <si>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</si>
  <si>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</si>
  <si>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</si>
  <si>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</si>
  <si>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</si>
  <si>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</si>
  <si>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</si>
  <si>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</si>
  <si>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</si>
  <si>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</si>
  <si>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</si>
  <si>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</si>
  <si>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</si>
  <si>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</si>
  <si>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</si>
  <si>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</si>
  <si>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</si>
  <si>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</si>
  <si>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</si>
  <si>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</si>
  <si>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</si>
  <si>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</si>
  <si>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</si>
  <si>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</si>
  <si>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</si>
  <si>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</si>
  <si>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</si>
  <si>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</si>
  <si>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</si>
  <si>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</si>
  <si>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</si>
  <si>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</si>
  <si>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</si>
  <si>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</si>
  <si>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</si>
  <si>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</si>
  <si>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</si>
  <si>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</si>
  <si>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</si>
  <si>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</si>
  <si>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</si>
  <si>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</si>
  <si>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</si>
  <si>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</si>
  <si>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</si>
  <si>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</si>
  <si>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</si>
  <si>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</si>
  <si>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</si>
  <si>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</si>
  <si>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</si>
  <si>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</si>
  <si>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</si>
  <si>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</si>
  <si>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</si>
  <si>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</si>
  <si>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</si>
  <si>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</si>
  <si>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</si>
  <si>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</si>
  <si>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</si>
  <si>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</si>
  <si>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</si>
  <si>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</si>
  <si>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</si>
  <si>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</si>
  <si>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</si>
  <si>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</si>
  <si>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</si>
  <si>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</si>
  <si>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</si>
  <si>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</si>
  <si>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</si>
  <si>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</si>
  <si>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</si>
  <si>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</si>
  <si>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</si>
  <si>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</si>
  <si>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</si>
  <si>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</si>
  <si>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</si>
  <si>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</si>
  <si>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</si>
  <si>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</si>
  <si>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</si>
  <si>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</si>
  <si>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</si>
  <si>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</si>
  <si>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</si>
  <si>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</si>
  <si>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</si>
  <si>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</si>
  <si>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</si>
  <si>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</si>
  <si>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</si>
  <si>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</si>
  <si>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</si>
  <si>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</si>
  <si>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</si>
  <si>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</si>
  <si>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</si>
  <si>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</si>
  <si>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</si>
  <si>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</si>
  <si>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</si>
  <si>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</si>
  <si>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</si>
  <si>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</si>
  <si>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</si>
  <si>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</si>
  <si>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</si>
  <si>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</si>
  <si>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</si>
  <si>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</si>
  <si>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</si>
  <si>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</si>
  <si>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</si>
  <si>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</si>
  <si>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</si>
  <si>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</si>
  <si>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</si>
  <si>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</si>
  <si>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</si>
  <si>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</si>
  <si>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</si>
  <si>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</si>
  <si>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</si>
  <si>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</si>
  <si>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</si>
  <si>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</si>
  <si>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</si>
  <si>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</si>
  <si>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</si>
  <si>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</si>
  <si>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</si>
  <si>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</si>
  <si>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</si>
  <si>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</si>
  <si>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</si>
  <si>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</si>
  <si>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</si>
  <si>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</si>
  <si>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</si>
  <si>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</si>
  <si>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</si>
  <si>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</si>
  <si>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</si>
  <si>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</si>
  <si>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</si>
  <si>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</si>
  <si>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</si>
  <si>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</si>
  <si>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</si>
  <si>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</si>
  <si>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</si>
  <si>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</si>
  <si>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</si>
  <si>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</si>
  <si>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</si>
  <si>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</si>
  <si>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</si>
  <si>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</si>
  <si>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</si>
  <si>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</si>
  <si>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</si>
  <si>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</si>
  <si>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</si>
  <si>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</si>
  <si>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</si>
  <si>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</si>
  <si>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</si>
  <si>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</si>
  <si>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</si>
  <si>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</si>
  <si>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</si>
  <si>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</si>
  <si>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</si>
  <si>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</si>
  <si>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</si>
  <si>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</si>
  <si>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</si>
  <si>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</si>
  <si>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</si>
  <si>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</si>
  <si>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</si>
  <si>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</si>
  <si>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</si>
  <si>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</si>
  <si>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</si>
  <si>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</si>
  <si>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</si>
  <si>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</si>
  <si>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</si>
  <si>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</si>
  <si>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</si>
  <si>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</si>
  <si>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</si>
  <si>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</si>
  <si>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</si>
  <si>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</si>
  <si>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</si>
  <si>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</si>
  <si>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</si>
  <si>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</si>
  <si>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</si>
  <si>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</si>
  <si>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</si>
  <si>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</si>
  <si>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</si>
  <si>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</si>
  <si>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</si>
  <si>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</si>
  <si>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</si>
  <si>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</si>
  <si>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</si>
  <si>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</si>
  <si>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</si>
  <si>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</si>
  <si>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</si>
  <si>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</si>
  <si>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</si>
  <si>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</si>
  <si>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</si>
  <si>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</si>
  <si>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</si>
  <si>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</si>
  <si>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</si>
  <si>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</si>
  <si>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</si>
  <si>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</si>
  <si>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</si>
  <si>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</si>
  <si>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</si>
  <si>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</si>
  <si>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</si>
  <si>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</si>
  <si>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</si>
  <si>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</si>
  <si>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</si>
  <si>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</si>
  <si>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</si>
  <si>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</si>
  <si>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</si>
  <si>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</si>
  <si>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</si>
  <si>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</si>
  <si>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</si>
  <si>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</si>
  <si>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</si>
  <si>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</si>
  <si>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</si>
  <si>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</si>
  <si>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</si>
  <si>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</si>
  <si>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</si>
  <si>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</si>
  <si>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</si>
  <si>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</si>
  <si>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</si>
  <si>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</si>
  <si>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</si>
  <si>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</si>
  <si>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</si>
  <si>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</si>
  <si>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</si>
  <si>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</si>
  <si>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</si>
  <si>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</si>
  <si>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</si>
  <si>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</si>
  <si>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</si>
  <si>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</si>
  <si>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</si>
  <si>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</si>
  <si>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</si>
  <si>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</si>
  <si>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</si>
  <si>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</si>
  <si>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</si>
  <si>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</si>
  <si>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</si>
  <si>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</si>
  <si>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</si>
  <si>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</si>
  <si>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</si>
  <si>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</si>
  <si>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</si>
  <si>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</si>
  <si>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</si>
  <si>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</si>
  <si>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</si>
  <si>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</si>
  <si>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</si>
  <si>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</si>
  <si>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</si>
  <si>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</si>
  <si>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</si>
  <si>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</si>
  <si>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</si>
  <si>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</si>
  <si>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</si>
  <si>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</si>
  <si>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</si>
  <si>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</si>
  <si>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</si>
  <si>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</si>
  <si>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</si>
  <si>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</si>
  <si>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</si>
  <si>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</si>
  <si>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</si>
  <si>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</si>
  <si>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</si>
  <si>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</si>
  <si>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</si>
  <si>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</si>
  <si>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</si>
  <si>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</si>
  <si>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</si>
  <si>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</si>
  <si>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</si>
  <si>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</si>
  <si>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</si>
  <si>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</si>
  <si>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</si>
  <si>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</si>
  <si>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</si>
  <si>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</si>
  <si>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</si>
  <si>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</si>
  <si>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</si>
  <si>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</si>
  <si>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</si>
  <si>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</si>
  <si>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</si>
  <si>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</si>
  <si>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</si>
  <si>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</si>
  <si>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</si>
  <si>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</si>
  <si>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</si>
  <si>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</si>
  <si>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</si>
  <si>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</si>
  <si>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</si>
  <si>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</si>
  <si>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</si>
  <si>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</si>
  <si>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</si>
  <si>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</si>
  <si>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</si>
  <si>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</si>
  <si>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</si>
  <si>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</si>
  <si>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</si>
  <si>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</si>
  <si>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</si>
  <si>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</si>
  <si>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</si>
  <si>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</si>
  <si>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</si>
  <si>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</si>
  <si>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</si>
  <si>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</si>
  <si>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</si>
  <si>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</si>
  <si>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</si>
  <si>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</si>
  <si>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</si>
  <si>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</si>
  <si>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</si>
  <si>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</si>
  <si>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</si>
  <si>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</si>
  <si>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</si>
  <si>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</si>
  <si>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</si>
  <si>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</si>
  <si>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</si>
  <si>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</si>
  <si>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</si>
  <si>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</si>
  <si>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</si>
  <si>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</si>
  <si>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</si>
  <si>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</si>
  <si>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</si>
  <si>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</si>
  <si>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</si>
  <si>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</si>
  <si>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</si>
  <si>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</si>
  <si>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</si>
  <si>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</si>
  <si>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</si>
  <si>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</si>
  <si>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</si>
  <si>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</si>
  <si>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</si>
  <si>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</si>
  <si>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</si>
  <si>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</si>
  <si>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</si>
  <si>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</si>
  <si>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</si>
  <si>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</si>
  <si>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</si>
  <si>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</si>
  <si>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</si>
  <si>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</si>
  <si>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</si>
  <si>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</si>
  <si>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</si>
  <si>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</si>
  <si>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</si>
  <si>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</si>
  <si>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</si>
  <si>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</si>
  <si>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</si>
  <si>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</si>
  <si>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</si>
  <si>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</si>
  <si>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</si>
  <si>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</si>
  <si>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</si>
  <si>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</si>
  <si>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</si>
  <si>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</si>
  <si>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</si>
  <si>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</si>
  <si>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</si>
  <si>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</si>
  <si>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</si>
  <si>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</si>
  <si>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</si>
  <si>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</si>
  <si>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</si>
  <si>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</si>
  <si>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</si>
  <si>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</si>
  <si>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</si>
  <si>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</si>
  <si>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</si>
  <si>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</si>
  <si>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</si>
  <si>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</si>
  <si>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</si>
  <si>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</si>
  <si>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</si>
  <si>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</si>
  <si>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</si>
  <si>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</si>
  <si>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</si>
  <si>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</si>
  <si>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</si>
  <si>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</si>
  <si>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</si>
  <si>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</si>
  <si>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</si>
  <si>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</si>
  <si>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</si>
  <si>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</si>
  <si>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</si>
  <si>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</si>
  <si>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</si>
  <si>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</si>
  <si>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</si>
  <si>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</si>
  <si>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</si>
  <si>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</si>
  <si>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</si>
  <si>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</si>
  <si>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</si>
  <si>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</si>
  <si>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</si>
  <si>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</si>
  <si>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</si>
  <si>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</si>
  <si>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</si>
  <si>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</si>
  <si>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</si>
  <si>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</si>
  <si>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</si>
  <si>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</si>
  <si>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</si>
  <si>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</si>
  <si>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</si>
  <si>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</si>
  <si>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</si>
  <si>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</si>
  <si>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</si>
  <si>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</si>
  <si>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</si>
  <si>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</si>
  <si>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</si>
  <si>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</si>
  <si>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</si>
  <si>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</si>
  <si>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</si>
  <si>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</si>
  <si>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</si>
  <si>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</si>
  <si>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</si>
  <si>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</si>
  <si>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</si>
  <si>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</si>
  <si>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</si>
  <si>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</si>
  <si>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</si>
  <si>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</si>
  <si>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</si>
  <si>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</si>
  <si>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</si>
  <si>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</si>
  <si>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</si>
  <si>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</si>
  <si>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</si>
  <si>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</si>
  <si>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</si>
  <si>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</si>
  <si>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</si>
  <si>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</si>
  <si>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</si>
  <si>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</si>
  <si>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</si>
  <si>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</si>
  <si>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</si>
  <si>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</si>
  <si>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</si>
  <si>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</si>
  <si>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</si>
  <si>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</si>
  <si>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</si>
  <si>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</si>
  <si>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</si>
  <si>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</si>
  <si>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</si>
  <si>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</si>
  <si>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</si>
  <si>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</si>
  <si>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</si>
  <si>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</si>
  <si>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</si>
  <si>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</si>
  <si>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</si>
  <si>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</si>
  <si>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</si>
  <si>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</si>
  <si>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</si>
  <si>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</si>
  <si>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</si>
  <si>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</si>
  <si>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</si>
  <si>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</si>
  <si>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</si>
  <si>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</si>
  <si>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</si>
  <si>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</si>
  <si>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</si>
  <si>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</si>
  <si>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</si>
  <si>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</si>
  <si>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</si>
  <si>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</si>
  <si>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</si>
  <si>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</si>
  <si>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</si>
  <si>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</si>
  <si>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</si>
  <si>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</si>
  <si>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</si>
  <si>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</si>
  <si>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</si>
  <si>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</si>
  <si>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</si>
  <si>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</si>
  <si>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</si>
  <si>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</si>
  <si>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</si>
  <si>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</si>
  <si>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</si>
  <si>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</si>
  <si>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</si>
  <si>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</si>
  <si>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</si>
  <si>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</si>
  <si>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</si>
  <si>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</si>
  <si>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</si>
  <si>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</si>
  <si>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</si>
  <si>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</si>
  <si>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</si>
  <si>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</si>
  <si>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</si>
  <si>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</si>
  <si>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</si>
  <si>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</si>
  <si>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</si>
  <si>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</si>
  <si>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</si>
  <si>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</si>
  <si>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</si>
  <si>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</si>
  <si>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</si>
  <si>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</si>
  <si>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</si>
  <si>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</si>
  <si>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</si>
  <si>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</si>
  <si>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</si>
  <si>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</si>
  <si>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</si>
  <si>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</si>
  <si>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</si>
  <si>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</si>
  <si>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</si>
  <si>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</si>
  <si>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</si>
  <si>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</si>
  <si>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</si>
  <si>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</si>
  <si>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</si>
  <si>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</si>
  <si>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</si>
  <si>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</si>
  <si>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</si>
  <si>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</si>
  <si>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</si>
  <si>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</si>
  <si>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</si>
  <si>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</si>
  <si>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</si>
  <si>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</si>
  <si>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</si>
  <si>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</si>
  <si>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</si>
  <si>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</si>
  <si>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</si>
  <si>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</si>
  <si>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</si>
  <si>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</si>
  <si>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</si>
  <si>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</si>
  <si>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</si>
  <si>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</si>
  <si>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</si>
  <si>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</si>
  <si>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</si>
  <si>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</si>
  <si>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</si>
  <si>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</si>
  <si>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</si>
  <si>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</si>
  <si>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</si>
  <si>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</si>
  <si>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</si>
  <si>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</si>
  <si>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</si>
  <si>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</si>
  <si>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</si>
  <si>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</si>
  <si>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</si>
  <si>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</si>
  <si>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</si>
  <si>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</si>
  <si>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</si>
  <si>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</si>
  <si>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</si>
  <si>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</si>
  <si>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</si>
  <si>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</si>
  <si>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</si>
  <si>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</si>
  <si>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</si>
  <si>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</si>
  <si>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</si>
  <si>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</si>
  <si>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</si>
  <si>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</si>
  <si>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</si>
  <si>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</si>
  <si>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</si>
  <si>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</si>
  <si>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</si>
  <si>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</si>
  <si>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</si>
  <si>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</si>
  <si>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</si>
  <si>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</si>
  <si>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</si>
  <si>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</si>
  <si>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</si>
  <si>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</si>
  <si>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</si>
  <si>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</si>
  <si>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</si>
  <si>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</si>
  <si>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</si>
  <si>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</si>
  <si>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</si>
  <si>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</si>
  <si>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</si>
  <si>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</si>
  <si>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</si>
  <si>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</si>
  <si>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</si>
  <si>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</si>
  <si>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</si>
  <si>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</si>
  <si>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</si>
  <si>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</si>
  <si>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</si>
  <si>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</si>
  <si>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</si>
  <si>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</si>
  <si>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</si>
  <si>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</si>
  <si>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</si>
  <si>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</si>
  <si>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</si>
  <si>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</si>
  <si>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</si>
  <si>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</si>
  <si>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</si>
  <si>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</si>
  <si>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</si>
  <si>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</si>
  <si>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</si>
  <si>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</si>
  <si>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</si>
  <si>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</si>
  <si>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</si>
  <si>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</si>
  <si>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</si>
  <si>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</si>
  <si>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</si>
  <si>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</si>
  <si>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</si>
  <si>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</si>
  <si>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</si>
  <si>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</si>
  <si>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</si>
  <si>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</si>
  <si>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</si>
  <si>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</si>
  <si>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</si>
  <si>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</si>
  <si>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</si>
  <si>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</si>
  <si>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</si>
  <si>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</si>
  <si>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</si>
  <si>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</si>
  <si>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</si>
  <si>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</si>
  <si>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</si>
  <si>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</si>
  <si>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</si>
  <si>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</si>
  <si>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</si>
  <si>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</si>
  <si>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</si>
  <si>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</si>
  <si>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</si>
  <si>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</si>
  <si>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</si>
  <si>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</si>
  <si>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</si>
  <si>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</si>
  <si>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</si>
  <si>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</si>
  <si>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</si>
  <si>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</si>
  <si>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</si>
  <si>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</si>
  <si>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</si>
  <si>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</si>
  <si>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</si>
  <si>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</si>
  <si>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</si>
  <si>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</si>
  <si>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</si>
  <si>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</si>
  <si>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</si>
  <si>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</si>
  <si>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</si>
  <si>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</si>
  <si>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</si>
  <si>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</si>
  <si>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</si>
  <si>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</si>
  <si>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</si>
  <si>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</si>
  <si>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</si>
  <si>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</si>
  <si>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</si>
  <si>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</si>
  <si>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</si>
  <si>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</si>
  <si>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</si>
  <si>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</si>
  <si>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</si>
  <si>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</si>
  <si>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</si>
  <si>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</si>
  <si>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</si>
  <si>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</si>
  <si>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</si>
  <si>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</si>
  <si>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</si>
  <si>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</si>
  <si>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</si>
  <si>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</si>
  <si>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</si>
  <si>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</si>
  <si>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</si>
  <si>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</si>
  <si>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</si>
  <si>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</si>
  <si>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</si>
  <si>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</si>
  <si>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</si>
  <si>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</si>
  <si>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</si>
  <si>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</si>
  <si>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</si>
  <si>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</si>
  <si>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</si>
  <si>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</si>
  <si>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</si>
  <si>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</si>
  <si>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</si>
  <si>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</si>
  <si>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</si>
  <si>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</si>
  <si>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</si>
  <si>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</si>
  <si>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</si>
  <si>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</si>
  <si>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</si>
  <si>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</si>
  <si>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</si>
  <si>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</si>
  <si>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</si>
  <si>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</si>
  <si>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</si>
  <si>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</si>
  <si>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</si>
  <si>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</si>
  <si>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</si>
  <si>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</si>
  <si>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</si>
  <si>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</si>
  <si>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</si>
  <si>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</si>
  <si>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</si>
  <si>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</si>
  <si>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</si>
  <si>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</si>
  <si>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</si>
  <si>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</si>
  <si>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</si>
  <si>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</si>
  <si>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</si>
  <si>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</si>
  <si>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</si>
  <si>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</si>
  <si>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</si>
  <si>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</si>
  <si>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</si>
  <si>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</si>
  <si>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</si>
  <si>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</si>
  <si>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</si>
  <si>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</si>
  <si>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</si>
  <si>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</si>
  <si>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</si>
  <si>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</si>
  <si>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</si>
  <si>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</si>
  <si>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</si>
  <si>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</si>
  <si>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</si>
  <si>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</si>
  <si>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</si>
  <si>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</si>
  <si>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</si>
  <si>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</si>
  <si>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</si>
  <si>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</si>
  <si>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</si>
  <si>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</si>
  <si>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</si>
  <si>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</si>
  <si>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</si>
  <si>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</si>
  <si>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</si>
  <si>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</si>
  <si>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</si>
  <si>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</si>
  <si>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</si>
  <si>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</si>
  <si>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</si>
  <si>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</si>
  <si>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</si>
  <si>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</si>
  <si>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</si>
  <si>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</si>
  <si>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</si>
  <si>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</si>
  <si>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</si>
  <si>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</si>
  <si>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</si>
  <si>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</si>
  <si>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</si>
  <si>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</si>
  <si>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</si>
  <si>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</si>
  <si>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</si>
  <si>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</si>
  <si>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</si>
  <si>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</si>
  <si>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</si>
  <si>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</si>
  <si>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</si>
  <si>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</si>
  <si>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</si>
  <si>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</si>
  <si>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</si>
  <si>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</si>
  <si>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</si>
  <si>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</si>
  <si>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</si>
  <si>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</si>
  <si>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</si>
  <si>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</si>
  <si>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</si>
  <si>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</si>
  <si>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</si>
  <si>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</si>
  <si>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</si>
  <si>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</si>
  <si>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</si>
  <si>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</si>
  <si>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</si>
  <si>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</si>
  <si>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</si>
  <si>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</si>
  <si>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</si>
  <si>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</si>
  <si>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</si>
  <si>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</si>
  <si>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</si>
  <si>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</si>
  <si>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</si>
  <si>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</si>
  <si>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</si>
  <si>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</si>
  <si>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</si>
  <si>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</si>
  <si>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</si>
  <si>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</si>
  <si>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</si>
  <si>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</si>
  <si>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</si>
  <si>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</si>
  <si>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</si>
  <si>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</si>
  <si>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</si>
  <si>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</si>
  <si>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</si>
  <si>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</si>
  <si>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</si>
  <si>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</si>
  <si>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</si>
  <si>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</si>
  <si>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</si>
  <si>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</si>
  <si>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</si>
  <si>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</si>
  <si>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</si>
  <si>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</si>
  <si>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</si>
  <si>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</si>
  <si>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</si>
  <si>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</si>
  <si>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</si>
  <si>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</si>
  <si>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</si>
  <si>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</si>
  <si>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</si>
  <si>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</si>
  <si>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</si>
  <si>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</si>
  <si>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</si>
  <si>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</si>
  <si>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</si>
  <si>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</si>
  <si>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</si>
  <si>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</si>
  <si>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</si>
  <si>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</si>
  <si>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</si>
  <si>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</si>
  <si>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</si>
  <si>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</si>
  <si>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</si>
  <si>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</si>
  <si>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</si>
  <si>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</si>
  <si>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</si>
  <si>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</si>
  <si>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</si>
  <si>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</si>
  <si>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</si>
  <si>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</si>
  <si>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</si>
  <si>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</si>
  <si>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</si>
  <si>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</si>
  <si>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</si>
  <si>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</si>
  <si>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</si>
  <si>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</si>
  <si>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</si>
  <si>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</si>
  <si>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</si>
  <si>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</si>
  <si>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</si>
  <si>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</si>
  <si>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</si>
  <si>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</si>
  <si>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</si>
  <si>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</si>
  <si>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</si>
  <si>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</si>
  <si>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</si>
  <si>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</si>
  <si>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</si>
  <si>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</si>
  <si>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</si>
  <si>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</si>
  <si>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</si>
  <si>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</si>
  <si>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</si>
  <si>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</si>
  <si>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</si>
  <si>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</si>
  <si>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</si>
  <si>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</si>
  <si>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</si>
  <si>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</si>
  <si>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</si>
  <si>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</si>
  <si>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</si>
  <si>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</si>
  <si>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</si>
  <si>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</si>
  <si>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</si>
  <si>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</si>
  <si>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</si>
  <si>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</si>
  <si>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</si>
  <si>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</si>
  <si>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</si>
  <si>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</si>
  <si>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</si>
  <si>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</si>
  <si>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</si>
  <si>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</si>
  <si>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</si>
  <si>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</si>
  <si>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</si>
  <si>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</si>
  <si>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</si>
  <si>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</si>
  <si>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</si>
  <si>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</si>
  <si>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</si>
  <si>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</si>
  <si>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</si>
  <si>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</si>
  <si>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</si>
  <si>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</si>
  <si>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</si>
  <si>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</si>
  <si>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</si>
  <si>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</si>
  <si>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</si>
  <si>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</si>
  <si>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</si>
  <si>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</si>
  <si>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</si>
  <si>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</si>
  <si>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</si>
  <si>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</si>
  <si>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</si>
  <si>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</si>
  <si>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</si>
  <si>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</si>
  <si>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</si>
  <si>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</si>
  <si>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</si>
  <si>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</si>
  <si>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</si>
  <si>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</si>
  <si>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</si>
  <si>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</si>
  <si>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</si>
  <si>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</si>
  <si>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</si>
  <si>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</si>
  <si>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</si>
  <si>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</si>
  <si>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</si>
  <si>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</si>
  <si>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</si>
  <si>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</si>
  <si>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</si>
  <si>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</si>
  <si>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</si>
  <si>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</si>
  <si>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</si>
  <si>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</si>
  <si>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</si>
  <si>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</si>
  <si>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</si>
  <si>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</si>
  <si>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</si>
  <si>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</si>
  <si>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</si>
  <si>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</si>
  <si>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</si>
  <si>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</si>
  <si>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</si>
  <si>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</si>
  <si>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</si>
  <si>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</si>
  <si>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</si>
  <si>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</si>
  <si>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</si>
  <si>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</si>
  <si>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</si>
  <si>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</si>
  <si>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</si>
  <si>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</si>
  <si>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</si>
  <si>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</si>
  <si>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</si>
  <si>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</si>
  <si>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</si>
  <si>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</si>
  <si>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</si>
  <si>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</si>
  <si>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</si>
  <si>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</si>
  <si>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</si>
  <si>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</si>
  <si>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</si>
  <si>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</si>
  <si>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</si>
  <si>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</si>
  <si>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</si>
  <si>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</si>
  <si>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</si>
  <si>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</si>
  <si>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</si>
  <si>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</si>
  <si>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</si>
  <si>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</si>
  <si>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</si>
  <si>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</si>
  <si>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</si>
  <si>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</si>
  <si>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</si>
  <si>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</si>
  <si>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</si>
  <si>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</si>
  <si>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</si>
  <si>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</si>
  <si>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</si>
  <si>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</si>
  <si>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</si>
  <si>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</si>
  <si>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</si>
  <si>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</si>
  <si>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</si>
  <si>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</si>
  <si>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</si>
  <si>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</si>
  <si>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</si>
  <si>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</si>
  <si>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</si>
  <si>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</si>
  <si>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</si>
  <si>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</si>
  <si>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</si>
  <si>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</si>
  <si>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</si>
  <si>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</si>
  <si>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</si>
  <si>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</si>
  <si>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</si>
  <si>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</si>
  <si>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</si>
  <si>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</si>
  <si>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</si>
  <si>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</si>
  <si>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</si>
  <si>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</si>
  <si>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</si>
  <si>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</si>
  <si>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</si>
  <si>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</si>
  <si>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</si>
  <si>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</si>
  <si>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</si>
  <si>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</si>
  <si>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</si>
  <si>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</si>
  <si>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</si>
  <si>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</si>
  <si>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</si>
  <si>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</si>
  <si>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</si>
  <si>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</si>
  <si>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</si>
  <si>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</si>
  <si>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</si>
  <si>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</si>
  <si>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</si>
  <si>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</si>
  <si>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</si>
  <si>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</si>
  <si>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</si>
  <si>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</si>
  <si>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</si>
  <si>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</si>
  <si>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</si>
  <si>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</si>
  <si>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</si>
  <si>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</si>
  <si>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</si>
  <si>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</si>
  <si>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</si>
  <si>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</si>
  <si>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</si>
  <si>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</si>
  <si>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</si>
  <si>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</si>
  <si>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</si>
  <si>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</si>
  <si>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</si>
  <si>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</si>
  <si>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</si>
  <si>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</si>
  <si>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</si>
  <si>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</si>
  <si>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</si>
  <si>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</si>
  <si>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</si>
  <si>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</si>
  <si>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</si>
  <si>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</si>
  <si>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</si>
  <si>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</si>
  <si>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</si>
  <si>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</si>
  <si>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</si>
  <si>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</si>
  <si>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</si>
  <si>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</si>
  <si>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</si>
  <si>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</si>
  <si>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</si>
  <si>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</si>
  <si>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</si>
  <si>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</si>
  <si>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</si>
  <si>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</si>
  <si>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</si>
  <si>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</si>
  <si>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</si>
  <si>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</si>
  <si>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</si>
  <si>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</si>
  <si>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</si>
  <si>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</si>
  <si>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</si>
  <si>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</si>
  <si>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</si>
  <si>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</si>
  <si>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</si>
  <si>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</si>
  <si>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</si>
  <si>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</si>
  <si>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</si>
  <si>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</si>
  <si>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</si>
  <si>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</si>
  <si>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</si>
  <si>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</si>
  <si>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</si>
  <si>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</si>
  <si>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</si>
  <si>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</si>
  <si>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</si>
  <si>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</si>
  <si>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</si>
  <si>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</si>
  <si>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</si>
  <si>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</si>
  <si>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</si>
  <si>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</si>
  <si>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</si>
  <si>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</si>
  <si>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</si>
  <si>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</si>
  <si>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</si>
  <si>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</si>
  <si>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</si>
  <si>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</si>
  <si>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</si>
  <si>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</si>
  <si>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</si>
  <si>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</si>
  <si>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</si>
  <si>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</si>
  <si>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</si>
  <si>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</si>
  <si>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</si>
  <si>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</si>
  <si>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</si>
  <si>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</si>
  <si>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</si>
  <si>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</si>
  <si>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</si>
  <si>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</si>
  <si>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</si>
  <si>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</si>
  <si>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</si>
  <si>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</si>
  <si>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</si>
  <si>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</si>
  <si>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</si>
  <si>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</si>
  <si>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</si>
  <si>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</si>
  <si>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</si>
  <si>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</si>
  <si>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</si>
  <si>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</si>
  <si>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</si>
  <si>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</si>
  <si>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</si>
  <si>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</si>
  <si>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</si>
  <si>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</si>
  <si>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</si>
  <si>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</si>
  <si>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</si>
  <si>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</si>
  <si>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</si>
  <si>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</si>
  <si>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</si>
  <si>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</si>
  <si>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</si>
  <si>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</si>
  <si>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</si>
  <si>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</si>
  <si>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</si>
  <si>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</si>
  <si>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</si>
  <si>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</si>
  <si>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</si>
  <si>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</si>
  <si>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</si>
  <si>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</si>
  <si>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</si>
  <si>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</si>
  <si>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</si>
  <si>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</si>
  <si>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</si>
  <si>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</si>
  <si>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</si>
  <si>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</si>
  <si>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</si>
  <si>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</si>
  <si>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</si>
  <si>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</si>
  <si>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</si>
  <si>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</si>
  <si>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</si>
  <si>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</si>
  <si>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</si>
  <si>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</si>
  <si>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</si>
  <si>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</si>
  <si>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</si>
  <si>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</si>
  <si>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</si>
  <si>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</si>
  <si>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</si>
  <si>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</si>
  <si>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</si>
  <si>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</si>
  <si>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</si>
  <si>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</si>
  <si>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</si>
  <si>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</si>
  <si>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</si>
  <si>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</si>
  <si>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</si>
  <si>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</si>
  <si>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</si>
  <si>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</si>
  <si>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</si>
  <si>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</si>
  <si>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</si>
  <si>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</si>
  <si>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</si>
  <si>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</si>
  <si>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</si>
  <si>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</si>
  <si>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</si>
  <si>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</si>
  <si>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</si>
  <si>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</si>
  <si>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</si>
  <si>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</si>
  <si>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</si>
  <si>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</si>
  <si>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</si>
  <si>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</si>
  <si>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</si>
  <si>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</si>
  <si>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</si>
  <si>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</si>
  <si>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</si>
  <si>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</si>
  <si>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</si>
  <si>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</si>
  <si>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</si>
  <si>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</si>
  <si>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</si>
  <si>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</si>
  <si>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</si>
  <si>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</si>
  <si>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</si>
  <si>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</si>
  <si>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</si>
  <si>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</si>
  <si>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</si>
  <si>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</si>
  <si>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</si>
  <si>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</si>
  <si>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</si>
  <si>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</si>
  <si>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</si>
  <si>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</si>
  <si>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</si>
  <si>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</si>
  <si>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</si>
  <si>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</si>
  <si>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</si>
  <si>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</si>
  <si>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</si>
  <si>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</si>
  <si>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</si>
  <si>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</si>
  <si>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</si>
  <si>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</si>
  <si>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</si>
  <si>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</si>
  <si>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</si>
  <si>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</si>
  <si>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</si>
  <si>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</si>
  <si>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</si>
  <si>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</si>
  <si>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</si>
  <si>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</si>
  <si>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</si>
  <si>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</si>
  <si>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</si>
  <si>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</si>
  <si>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</si>
  <si>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</si>
  <si>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</si>
  <si>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</si>
  <si>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</si>
  <si>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</si>
  <si>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</si>
  <si>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</si>
  <si>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</si>
  <si>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</si>
  <si>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</si>
  <si>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</si>
  <si>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</si>
  <si>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</si>
  <si>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</si>
  <si>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</si>
  <si>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</si>
  <si>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</si>
  <si>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</si>
  <si>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</si>
  <si>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</si>
  <si>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</si>
  <si>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</si>
  <si>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</si>
  <si>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</si>
  <si>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</si>
  <si>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</si>
  <si>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</si>
  <si>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</si>
  <si>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</si>
  <si>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</si>
  <si>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</si>
  <si>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</si>
  <si>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</si>
  <si>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</si>
  <si>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</si>
  <si>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</si>
  <si>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</si>
  <si>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</si>
  <si>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</si>
  <si>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</si>
  <si>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</si>
  <si>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</si>
  <si>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</si>
  <si>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</si>
  <si>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</si>
  <si>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</si>
  <si>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</si>
  <si>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</si>
  <si>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</si>
  <si>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</si>
  <si>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</si>
  <si>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</si>
  <si>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</si>
  <si>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</si>
  <si>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</si>
  <si>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</si>
  <si>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</si>
  <si>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</si>
  <si>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</si>
  <si>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</si>
  <si>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</si>
  <si>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</si>
  <si>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</si>
  <si>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</si>
  <si>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</si>
  <si>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</si>
  <si>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</si>
  <si>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</si>
  <si>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</si>
  <si>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</si>
  <si>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</si>
  <si>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</si>
  <si>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</si>
  <si>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</si>
  <si>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</si>
  <si>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</si>
  <si>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</si>
  <si>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</si>
  <si>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</si>
  <si>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</si>
  <si>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</si>
  <si>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</si>
  <si>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</si>
  <si>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</si>
  <si>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</si>
  <si>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</si>
  <si>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</si>
  <si>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</si>
  <si>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</si>
  <si>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</si>
  <si>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</si>
  <si>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</si>
  <si>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</si>
  <si>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</si>
  <si>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</si>
  <si>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</si>
  <si>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</si>
  <si>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</si>
  <si>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</si>
  <si>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</si>
  <si>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</si>
  <si>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</si>
  <si>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</si>
  <si>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</si>
  <si>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</si>
  <si>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</si>
  <si>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</si>
  <si>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</si>
  <si>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</si>
  <si>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</si>
  <si>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</si>
  <si>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</si>
  <si>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</si>
  <si>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</si>
  <si>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</si>
  <si>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</si>
  <si>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</si>
  <si>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</si>
  <si>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</si>
  <si>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</si>
  <si>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</si>
  <si>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</si>
  <si>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</si>
  <si>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</si>
  <si>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</si>
  <si>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</si>
  <si>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</si>
  <si>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</si>
  <si>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</si>
  <si>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</si>
  <si>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</si>
  <si>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</si>
  <si>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</si>
  <si>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</si>
  <si>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</si>
  <si>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</si>
  <si>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</si>
  <si>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</si>
  <si>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</si>
  <si>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</si>
  <si>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</si>
  <si>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</si>
  <si>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</si>
  <si>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</si>
  <si>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</si>
  <si>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</si>
  <si>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</si>
  <si>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</si>
  <si>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</si>
  <si>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</si>
  <si>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</si>
  <si>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</si>
  <si>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</si>
  <si>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</si>
  <si>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</si>
  <si>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</si>
  <si>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</si>
  <si>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</si>
  <si>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</si>
  <si>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</si>
  <si>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</si>
  <si>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</si>
  <si>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</si>
  <si>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</si>
  <si>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</si>
  <si>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</si>
  <si>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</si>
  <si>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</si>
  <si>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</si>
  <si>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</si>
  <si>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</si>
  <si>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</si>
  <si>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</si>
  <si>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</si>
  <si>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</si>
  <si>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</si>
  <si>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</si>
  <si>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</si>
  <si>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</si>
  <si>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</si>
  <si>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</si>
  <si>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</si>
  <si>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</si>
  <si>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</si>
  <si>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</si>
  <si>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</si>
  <si>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</si>
  <si>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</si>
  <si>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</si>
  <si>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</si>
  <si>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</si>
  <si>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</si>
  <si>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</si>
  <si>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</si>
  <si>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</si>
  <si>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</si>
  <si>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</si>
  <si>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</si>
  <si>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</si>
  <si>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</si>
  <si>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</si>
  <si>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</si>
  <si>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</si>
  <si>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</si>
  <si>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</si>
  <si>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</si>
  <si>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</si>
  <si>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</si>
  <si>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</si>
  <si>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</si>
  <si>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</si>
  <si>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</si>
  <si>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</si>
  <si>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</si>
  <si>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</si>
  <si>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</si>
  <si>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</si>
  <si>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</si>
  <si>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</si>
  <si>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</si>
  <si>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</si>
  <si>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</si>
  <si>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</si>
  <si>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</si>
  <si>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</si>
  <si>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</si>
  <si>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</si>
  <si>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</si>
  <si>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</si>
  <si>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</si>
  <si>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</si>
  <si>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</si>
  <si>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</si>
  <si>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</si>
  <si>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</si>
  <si>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</si>
  <si>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</si>
  <si>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</si>
  <si>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</si>
  <si>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</si>
  <si>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</si>
  <si>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</si>
  <si>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</si>
  <si>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</si>
  <si>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</si>
  <si>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</si>
  <si>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</si>
  <si>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</si>
  <si>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</si>
  <si>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</si>
  <si>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</si>
  <si>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</si>
  <si>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</si>
  <si>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</si>
  <si>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</si>
  <si>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</si>
  <si>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</si>
  <si>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</si>
  <si>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</si>
  <si>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</si>
  <si>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</si>
  <si>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</si>
  <si>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</si>
  <si>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</si>
  <si>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</si>
  <si>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</si>
  <si>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</si>
  <si>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</si>
  <si>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</si>
  <si>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</si>
  <si>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</si>
  <si>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</si>
  <si>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</si>
  <si>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</si>
  <si>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</si>
  <si>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</si>
  <si>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</si>
  <si>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</si>
  <si>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</si>
  <si>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</si>
  <si>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</si>
  <si>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</si>
  <si>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</si>
  <si>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</si>
  <si>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</si>
  <si>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</si>
  <si>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</si>
  <si>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</si>
  <si>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</si>
  <si>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</si>
  <si>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</si>
  <si>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</si>
  <si>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</si>
  <si>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</si>
  <si>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</si>
  <si>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</si>
  <si>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</si>
  <si>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</si>
  <si>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</si>
  <si>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</si>
  <si>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</si>
  <si>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</si>
  <si>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</si>
  <si>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</si>
  <si>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</si>
  <si>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</si>
  <si>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</si>
  <si>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</si>
  <si>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</si>
  <si>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</si>
  <si>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</si>
  <si>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</si>
  <si>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</si>
  <si>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</si>
  <si>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</si>
  <si>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</si>
  <si>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</si>
  <si>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</si>
  <si>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</si>
  <si>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</si>
  <si>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</si>
  <si>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</si>
  <si>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</si>
  <si>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</si>
  <si>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</si>
  <si>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</si>
  <si>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</si>
  <si>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</si>
  <si>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</si>
  <si>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</si>
  <si>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</si>
  <si>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</si>
  <si>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</si>
  <si>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</si>
  <si>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</si>
  <si>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</si>
  <si>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</si>
  <si>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</si>
  <si>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</si>
  <si>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</si>
  <si>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</si>
  <si>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</si>
  <si>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</si>
  <si>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</si>
  <si>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</si>
  <si>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</si>
  <si>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</si>
  <si>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</si>
  <si>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</si>
  <si>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</si>
  <si>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</si>
  <si>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</si>
  <si>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</si>
  <si>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</si>
  <si>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</si>
  <si>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</si>
  <si>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</si>
  <si>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</si>
  <si>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</si>
  <si>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</si>
  <si>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</si>
  <si>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</si>
  <si>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</si>
  <si>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</si>
  <si>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</si>
  <si>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</si>
  <si>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</si>
  <si>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</si>
  <si>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</si>
  <si>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</si>
  <si>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</si>
  <si>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</si>
  <si>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</si>
  <si>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</si>
  <si>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</si>
  <si>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</si>
  <si>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</si>
  <si>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</si>
  <si>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</si>
  <si>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</si>
  <si>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</si>
  <si>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</si>
  <si>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</si>
  <si>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</si>
  <si>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</si>
  <si>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</si>
  <si>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</si>
  <si>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</si>
  <si>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</si>
  <si>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</si>
  <si>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</si>
  <si>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</si>
  <si>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</si>
  <si>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</si>
  <si>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</si>
  <si>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</si>
  <si>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</si>
  <si>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</si>
  <si>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</si>
  <si>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</si>
  <si>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</si>
  <si>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</si>
  <si>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</si>
  <si>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</si>
  <si>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</si>
  <si>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</si>
  <si>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</si>
  <si>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</si>
  <si>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</si>
  <si>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</si>
  <si>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</si>
  <si>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</si>
  <si>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</si>
  <si>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</si>
  <si>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</si>
  <si>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</si>
  <si>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</si>
  <si>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</si>
  <si>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</si>
  <si>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</si>
  <si>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</si>
  <si>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</si>
  <si>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</si>
  <si>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</si>
  <si>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</si>
  <si>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</si>
  <si>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</si>
  <si>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</si>
  <si>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</si>
  <si>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</si>
  <si>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</si>
  <si>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</si>
  <si>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</si>
  <si>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</si>
  <si>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</si>
  <si>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</si>
  <si>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</si>
  <si>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</si>
  <si>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</si>
  <si>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</si>
  <si>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</si>
  <si>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</si>
  <si>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</si>
  <si>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</si>
  <si>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</si>
  <si>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</si>
  <si>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</si>
  <si>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</si>
  <si>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</si>
  <si>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</si>
  <si>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</si>
  <si>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</si>
  <si>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</si>
  <si>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</si>
  <si>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</si>
  <si>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</si>
  <si>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</si>
  <si>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</si>
  <si>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</si>
  <si>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</si>
  <si>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</si>
  <si>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</si>
  <si>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</si>
  <si>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</si>
  <si>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</si>
  <si>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</si>
  <si>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</si>
  <si>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</si>
  <si>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</si>
  <si>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</si>
  <si>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</si>
  <si>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</si>
  <si>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</si>
  <si>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</si>
  <si>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</si>
  <si>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</si>
  <si>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</si>
  <si>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</si>
  <si>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</si>
  <si>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</si>
  <si>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</si>
  <si>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</si>
  <si>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</si>
  <si>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</si>
  <si>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</si>
  <si>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</si>
  <si>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</si>
  <si>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</si>
  <si>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</si>
  <si>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</si>
  <si>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</si>
  <si>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</si>
  <si>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</si>
  <si>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</si>
  <si>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</si>
  <si>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</si>
  <si>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</si>
  <si>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</si>
  <si>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</si>
  <si>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</si>
  <si>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</si>
  <si>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</si>
  <si>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</si>
  <si>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</si>
  <si>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</si>
  <si>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</si>
  <si>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</si>
  <si>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</si>
  <si>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</si>
  <si>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</si>
  <si>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</si>
  <si>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</si>
  <si>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</si>
  <si>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</si>
  <si>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</si>
  <si>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</si>
  <si>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</si>
  <si>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</si>
  <si>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</si>
  <si>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</si>
  <si>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</si>
  <si>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</si>
  <si>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</si>
  <si>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</si>
  <si>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</si>
  <si>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</si>
  <si>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</si>
  <si>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</si>
  <si>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</si>
  <si>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</si>
  <si>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</si>
  <si>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</si>
  <si>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</si>
  <si>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</si>
  <si>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</si>
  <si>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</si>
  <si>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</si>
  <si>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</si>
  <si>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</si>
  <si>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</si>
  <si>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</si>
  <si>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</si>
  <si>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</si>
  <si>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</si>
  <si>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</si>
  <si>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</si>
  <si>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</si>
  <si>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</si>
  <si>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</si>
  <si>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</si>
  <si>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</si>
  <si>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</si>
  <si>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</si>
  <si>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</si>
  <si>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</si>
  <si>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</si>
  <si>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</si>
  <si>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</si>
  <si>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</si>
  <si>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</si>
  <si>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</si>
  <si>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</si>
  <si>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</si>
  <si>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</si>
  <si>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</si>
  <si>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</si>
  <si>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</si>
  <si>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</si>
  <si>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</si>
  <si>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</si>
  <si>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</si>
  <si>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</si>
  <si>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</si>
  <si>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</si>
  <si>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</si>
  <si>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</si>
  <si>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</si>
  <si>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</si>
  <si>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</si>
  <si>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</si>
  <si>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</si>
  <si>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</si>
  <si>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</si>
  <si>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</si>
  <si>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</si>
  <si>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</si>
  <si>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</si>
  <si>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</si>
  <si>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</si>
  <si>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</si>
  <si>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</si>
  <si>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</si>
  <si>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</si>
  <si>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</si>
  <si>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</si>
  <si>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</si>
  <si>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</si>
  <si>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</si>
  <si>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</si>
  <si>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</si>
  <si>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</si>
  <si>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</si>
  <si>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</si>
  <si>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</si>
  <si>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</si>
  <si>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</si>
  <si>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</si>
  <si>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</si>
  <si>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</si>
  <si>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</si>
  <si>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</si>
  <si>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</si>
  <si>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</si>
  <si>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</si>
  <si>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</si>
  <si>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</si>
  <si>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</si>
  <si>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</si>
  <si>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</si>
  <si>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</si>
  <si>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</si>
  <si>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</si>
  <si>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</si>
  <si>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</si>
  <si>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</si>
  <si>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</si>
  <si>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</si>
  <si>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</si>
  <si>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</si>
  <si>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</si>
  <si>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</si>
  <si>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</si>
  <si>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</si>
  <si>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</si>
  <si>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</si>
  <si>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</si>
  <si>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</si>
  <si>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</si>
  <si>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</si>
  <si>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</si>
  <si>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</si>
  <si>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</si>
  <si>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</si>
  <si>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</si>
  <si>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</si>
  <si>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</si>
  <si>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</si>
  <si>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</si>
  <si>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</si>
  <si>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</si>
  <si>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</si>
  <si>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</si>
  <si>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</si>
  <si>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</si>
  <si>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</si>
  <si>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</si>
  <si>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</si>
  <si>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</si>
  <si>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</si>
  <si>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</si>
  <si>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</si>
  <si>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</si>
  <si>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</si>
  <si>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</si>
  <si>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</si>
  <si>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</si>
  <si>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</si>
  <si>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</si>
  <si>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</si>
  <si>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</si>
  <si>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</si>
  <si>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</si>
  <si>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</si>
  <si>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</si>
  <si>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</si>
  <si>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</si>
  <si>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</si>
  <si>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</si>
  <si>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</si>
  <si>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</si>
  <si>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</si>
  <si>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</si>
  <si>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</si>
  <si>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</si>
  <si>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</si>
  <si>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</si>
  <si>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</si>
  <si>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</si>
  <si>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</si>
  <si>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</si>
  <si>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</si>
  <si>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</si>
  <si>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</si>
  <si>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</si>
  <si>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</si>
  <si>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</si>
  <si>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</si>
  <si>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</si>
  <si>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</si>
  <si>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</si>
  <si>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</si>
  <si>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</si>
  <si>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</si>
  <si>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</si>
  <si>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</si>
  <si>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</si>
  <si>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</si>
  <si>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</si>
  <si>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</si>
  <si>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</si>
  <si>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</si>
  <si>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</si>
  <si>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</si>
  <si>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</si>
  <si>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</si>
  <si>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</si>
  <si>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</si>
  <si>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</si>
  <si>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</si>
  <si>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</si>
  <si>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</si>
  <si>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</si>
  <si>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</si>
  <si>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</si>
  <si>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</si>
  <si>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</si>
  <si>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</si>
  <si>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</si>
  <si>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</si>
  <si>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</si>
  <si>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</si>
  <si>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</si>
  <si>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</si>
  <si>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</si>
  <si>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</si>
  <si>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</si>
  <si>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</si>
  <si>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</si>
  <si>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</si>
  <si>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</si>
  <si>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</si>
  <si>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</si>
  <si>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</si>
  <si>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</si>
  <si>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</si>
  <si>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</si>
  <si>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</si>
  <si>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</si>
  <si>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</si>
  <si>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</si>
  <si>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</si>
  <si>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</si>
  <si>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</si>
  <si>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</si>
  <si>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</si>
  <si>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</si>
  <si>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</si>
  <si>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</si>
  <si>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</si>
  <si>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</si>
  <si>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</si>
  <si>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</si>
  <si>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</si>
  <si>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</si>
  <si>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</si>
  <si>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</si>
  <si>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</si>
  <si>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</si>
  <si>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</si>
  <si>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</si>
  <si>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</si>
  <si>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</si>
  <si>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</si>
  <si>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</si>
  <si>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</si>
  <si>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</si>
  <si>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</si>
  <si>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</si>
  <si>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</si>
  <si>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</si>
  <si>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</si>
  <si>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</si>
  <si>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</si>
  <si>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</si>
  <si>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</si>
  <si>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</si>
  <si>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</si>
  <si>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</si>
  <si>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</si>
  <si>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</si>
  <si>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</si>
  <si>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</si>
  <si>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</si>
  <si>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</si>
  <si>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</si>
  <si>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</si>
  <si>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</si>
  <si>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</si>
  <si>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</si>
  <si>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</si>
  <si>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</si>
  <si>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</si>
  <si>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</si>
  <si>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</si>
  <si>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</si>
  <si>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</si>
  <si>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</si>
  <si>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</si>
  <si>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</si>
  <si>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</si>
  <si>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</si>
  <si>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</si>
  <si>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</si>
  <si>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</si>
  <si>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</si>
  <si>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</si>
  <si>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</si>
  <si>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</si>
  <si>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</si>
  <si>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</si>
  <si>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</si>
  <si>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</si>
  <si>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</si>
  <si>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</si>
  <si>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</si>
  <si>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</si>
  <si>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</si>
  <si>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</si>
  <si>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</si>
  <si>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</si>
  <si>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</si>
  <si>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</si>
  <si>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</si>
  <si>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</si>
  <si>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</si>
  <si>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</si>
  <si>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</si>
  <si>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</si>
  <si>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</si>
  <si>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</si>
  <si>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</si>
  <si>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</si>
  <si>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</si>
  <si>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</si>
  <si>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</si>
  <si>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</si>
  <si>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</si>
  <si>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</si>
  <si>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</si>
  <si>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</si>
  <si>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</si>
  <si>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</si>
  <si>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</si>
  <si>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</si>
  <si>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</si>
  <si>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</si>
  <si>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</si>
  <si>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</si>
  <si>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</si>
  <si>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</si>
  <si>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</si>
  <si>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</si>
  <si>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</si>
  <si>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</si>
  <si>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</si>
  <si>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</si>
  <si>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</si>
  <si>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</si>
  <si>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</si>
  <si>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</si>
  <si>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</si>
  <si>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</si>
  <si>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</si>
  <si>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</si>
  <si>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</si>
  <si>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</si>
  <si>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</si>
  <si>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</si>
  <si>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</si>
  <si>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</si>
  <si>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</si>
  <si>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</si>
  <si>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</si>
  <si>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</si>
  <si>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</si>
  <si>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</si>
  <si>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</si>
  <si>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</si>
  <si>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</si>
  <si>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</si>
  <si>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</si>
  <si>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</si>
  <si>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</si>
  <si>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</si>
  <si>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</si>
  <si>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</si>
  <si>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</si>
  <si>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</si>
  <si>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</si>
  <si>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</si>
  <si>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</si>
  <si>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</si>
  <si>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</si>
  <si>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</si>
  <si>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</si>
  <si>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</si>
  <si>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</si>
  <si>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</si>
  <si>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</si>
  <si>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</si>
  <si>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</si>
  <si>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</si>
  <si>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</si>
  <si>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</si>
  <si>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</si>
  <si>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</si>
  <si>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</si>
  <si>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</si>
  <si>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</si>
  <si>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</si>
  <si>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</si>
  <si>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</si>
  <si>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</si>
  <si>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</si>
  <si>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</si>
  <si>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</si>
  <si>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</si>
  <si>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</si>
  <si>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</si>
  <si>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</si>
  <si>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</si>
  <si>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</si>
  <si>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</si>
  <si>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</si>
  <si>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</si>
  <si>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</si>
  <si>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</si>
  <si>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</si>
  <si>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</si>
  <si>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</si>
  <si>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</si>
  <si>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</si>
  <si>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</si>
  <si>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</si>
  <si>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</si>
  <si>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</si>
  <si>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</si>
  <si>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</si>
  <si>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</si>
  <si>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</si>
  <si>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</si>
  <si>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</si>
  <si>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</si>
  <si>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</si>
  <si>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</si>
  <si>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</si>
  <si>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</si>
  <si>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</si>
  <si>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</si>
  <si>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</si>
  <si>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</si>
  <si>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</si>
  <si>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</si>
  <si>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</si>
  <si>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</si>
  <si>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</si>
  <si>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</si>
  <si>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</si>
  <si>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</si>
  <si>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</si>
  <si>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</si>
  <si>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</si>
  <si>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</si>
  <si>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</si>
  <si>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</si>
  <si>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</si>
  <si>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</si>
  <si>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</si>
  <si>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</si>
  <si>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</si>
  <si>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</si>
  <si>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</si>
  <si>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</si>
  <si>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</si>
  <si>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</si>
  <si>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</si>
  <si>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</si>
  <si>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</si>
  <si>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</si>
  <si>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</si>
  <si>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</si>
  <si>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</si>
  <si>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</si>
  <si>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</si>
  <si>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</si>
  <si>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</si>
  <si>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</si>
  <si>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</si>
  <si>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</si>
  <si>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</si>
  <si>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</si>
  <si>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</si>
  <si>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</si>
  <si>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</si>
  <si>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</si>
  <si>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</si>
  <si>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</si>
  <si>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</si>
  <si>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</si>
  <si>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</si>
  <si>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</si>
  <si>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</si>
  <si>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</si>
  <si>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</si>
  <si>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</si>
  <si>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</si>
  <si>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</si>
  <si>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</si>
  <si>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</si>
  <si>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</si>
  <si>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</si>
  <si>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</si>
  <si>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</si>
  <si>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</si>
  <si>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</si>
  <si>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</si>
  <si>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</si>
  <si>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</si>
  <si>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</si>
  <si>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</si>
  <si>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</si>
  <si>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</si>
  <si>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</si>
  <si>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</si>
  <si>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</si>
  <si>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</si>
  <si>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</si>
  <si>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</si>
  <si>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</si>
  <si>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</si>
  <si>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</si>
  <si>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</si>
  <si>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</si>
  <si>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</si>
  <si>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</si>
  <si>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</si>
  <si>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</si>
  <si>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</si>
  <si>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</si>
  <si>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</si>
  <si>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</si>
  <si>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</si>
  <si>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</si>
  <si>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</si>
  <si>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</si>
  <si>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</si>
  <si>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</si>
  <si>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</si>
  <si>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</si>
  <si>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</si>
  <si>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</si>
  <si>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</si>
  <si>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</si>
  <si>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</si>
  <si>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</si>
  <si>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</si>
  <si>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</si>
  <si>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</si>
  <si>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</si>
  <si>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</si>
  <si>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</si>
  <si>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</si>
  <si>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</si>
  <si>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</si>
  <si>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</si>
  <si>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</si>
  <si>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</si>
  <si>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</si>
  <si>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</si>
  <si>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</si>
  <si>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</si>
  <si>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</si>
  <si>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</si>
  <si>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</si>
  <si>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</si>
  <si>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</si>
  <si>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</si>
  <si>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</si>
  <si>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</si>
  <si>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</si>
  <si>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</si>
  <si>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</si>
  <si>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</si>
  <si>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</si>
  <si>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</si>
  <si>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</si>
  <si>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</si>
  <si>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</si>
  <si>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</si>
  <si>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</si>
  <si>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</si>
  <si>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</si>
  <si>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</si>
  <si>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</si>
  <si>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</si>
  <si>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</si>
  <si>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</si>
  <si>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</si>
  <si>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</si>
  <si>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</si>
  <si>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</si>
  <si>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</si>
  <si>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</si>
  <si>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</si>
  <si>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</si>
  <si>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</si>
  <si>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</si>
  <si>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</si>
  <si>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</si>
  <si>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</si>
  <si>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</si>
  <si>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</si>
  <si>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</si>
  <si>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</si>
  <si>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</si>
  <si>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</si>
  <si>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</si>
  <si>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</si>
  <si>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</si>
  <si>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</si>
  <si>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</si>
  <si>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</si>
  <si>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</si>
  <si>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</si>
  <si>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</si>
  <si>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</si>
  <si>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</si>
  <si>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</si>
  <si>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</si>
  <si>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</si>
  <si>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</si>
  <si>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</si>
  <si>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</si>
  <si>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</si>
  <si>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</si>
  <si>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</si>
  <si>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</si>
  <si>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</si>
  <si>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</si>
  <si>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</si>
  <si>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</si>
  <si>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</si>
  <si>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</si>
  <si>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</si>
  <si>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</si>
  <si>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</si>
  <si>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</si>
  <si>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</si>
  <si>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</si>
  <si>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</si>
  <si>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</si>
  <si>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</si>
  <si>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</si>
  <si>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</si>
  <si>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</si>
  <si>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</si>
  <si>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</si>
  <si>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</si>
  <si>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</si>
  <si>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</si>
  <si>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</si>
  <si>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</si>
  <si>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</si>
  <si>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</si>
  <si>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</si>
  <si>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</si>
  <si>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</si>
  <si>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</si>
  <si>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</si>
  <si>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</si>
  <si>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</si>
  <si>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</si>
  <si>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</si>
  <si>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</si>
  <si>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</si>
  <si>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</si>
  <si>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</si>
  <si>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</si>
  <si>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</si>
  <si>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</si>
  <si>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</si>
  <si>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</si>
  <si>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</si>
  <si>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</si>
  <si>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</si>
  <si>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</si>
  <si>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</si>
  <si>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</si>
  <si>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</si>
  <si>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</si>
  <si>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</si>
  <si>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</si>
  <si>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</si>
  <si>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</si>
  <si>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</si>
  <si>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</si>
  <si>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</si>
  <si>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</si>
  <si>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</si>
  <si>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</si>
  <si>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</si>
  <si>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</si>
  <si>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</si>
  <si>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</si>
  <si>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</si>
  <si>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</si>
  <si>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</si>
  <si>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</si>
  <si>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</si>
  <si>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</si>
  <si>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</si>
  <si>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</si>
  <si>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</si>
  <si>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</si>
  <si>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</si>
  <si>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</si>
  <si>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</si>
  <si>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</si>
  <si>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</si>
  <si>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</si>
  <si>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</si>
  <si>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</si>
  <si>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</si>
  <si>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</si>
  <si>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</si>
  <si>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</si>
  <si>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</si>
  <si>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</si>
  <si>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</si>
  <si>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</si>
  <si>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</si>
  <si>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</si>
  <si>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</si>
  <si>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</si>
  <si>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</si>
  <si>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</si>
  <si>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</si>
  <si>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</si>
  <si>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</si>
  <si>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</si>
  <si>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</si>
  <si>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</si>
  <si>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</si>
  <si>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</si>
  <si>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</si>
  <si>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</si>
  <si>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</si>
  <si>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</si>
  <si>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</si>
  <si>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</si>
  <si>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</si>
  <si>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</si>
  <si>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</si>
  <si>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</si>
  <si>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</si>
  <si>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</si>
  <si>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</si>
  <si>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</si>
  <si>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</si>
  <si>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</si>
  <si>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</si>
  <si>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</si>
  <si>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</si>
  <si>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</si>
  <si>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</si>
  <si>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</si>
  <si>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</si>
  <si>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</si>
  <si>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</si>
  <si>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</si>
  <si>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</si>
  <si>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</si>
  <si>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</si>
  <si>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</si>
  <si>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</si>
  <si>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</si>
  <si>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</si>
  <si>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</si>
  <si>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</si>
  <si>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</si>
  <si>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</si>
  <si>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</si>
  <si>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</si>
  <si>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</si>
  <si>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</si>
  <si>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</si>
  <si>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</si>
  <si>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</si>
  <si>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</si>
  <si>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</si>
  <si>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</si>
  <si>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</si>
  <si>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</si>
  <si>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</si>
  <si>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</si>
  <si>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</si>
  <si>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</si>
  <si>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</si>
  <si>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</si>
  <si>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</si>
  <si>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</si>
  <si>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</si>
  <si>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</si>
  <si>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</si>
  <si>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</si>
  <si>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</si>
  <si>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</si>
  <si>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</si>
  <si>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</si>
  <si>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</si>
  <si>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</si>
  <si>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</si>
  <si>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</si>
  <si>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</si>
  <si>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</si>
  <si>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</si>
  <si>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</si>
  <si>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</si>
  <si>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</si>
  <si>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</si>
  <si>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</si>
  <si>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</si>
  <si>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</si>
  <si>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</si>
  <si>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</si>
  <si>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</si>
  <si>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</si>
  <si>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</si>
  <si>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</si>
  <si>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</si>
  <si>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</si>
  <si>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</si>
  <si>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</si>
  <si>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</si>
  <si>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</si>
  <si>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</si>
  <si>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</si>
  <si>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</si>
  <si>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</si>
  <si>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</si>
  <si>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</si>
  <si>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</si>
  <si>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</si>
  <si>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</si>
  <si>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</si>
  <si>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</si>
  <si>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</si>
  <si>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</si>
  <si>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</si>
  <si>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</si>
  <si>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</si>
  <si>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</si>
  <si>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</si>
  <si>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</si>
  <si>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</si>
  <si>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</si>
  <si>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</si>
  <si>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</si>
  <si>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</si>
  <si>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</si>
  <si>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</si>
  <si>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</si>
  <si>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</si>
  <si>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</si>
  <si>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</si>
  <si>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</si>
  <si>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</si>
  <si>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</si>
  <si>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</si>
  <si>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</si>
  <si>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</si>
  <si>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</si>
  <si>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</si>
  <si>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</si>
  <si>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</si>
  <si>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</si>
  <si>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</si>
  <si>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</si>
  <si>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</si>
  <si>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</si>
  <si>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</si>
  <si>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</si>
  <si>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</si>
  <si>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</si>
  <si>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</si>
  <si>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</si>
  <si>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</si>
  <si>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</si>
  <si>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</si>
  <si>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</si>
  <si>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</si>
  <si>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</si>
  <si>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</si>
  <si>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</si>
  <si>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</si>
  <si>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</si>
  <si>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</si>
  <si>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</si>
  <si>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</si>
  <si>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</si>
  <si>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</si>
  <si>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</si>
  <si>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</si>
  <si>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</si>
  <si>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</si>
  <si>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</si>
  <si>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</si>
  <si>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</si>
  <si>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</si>
  <si>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</si>
  <si>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</si>
  <si>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</si>
  <si>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</si>
  <si>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</si>
  <si>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</si>
  <si>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</si>
  <si>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</si>
  <si>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</si>
  <si>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</si>
  <si>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</si>
  <si>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</si>
  <si>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</si>
  <si>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</si>
  <si>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</si>
  <si>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</si>
  <si>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</si>
  <si>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</si>
  <si>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</si>
  <si>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</si>
  <si>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</si>
  <si>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</si>
  <si>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</si>
  <si>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</si>
  <si>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</si>
  <si>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</si>
  <si>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</si>
  <si>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</si>
  <si>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</si>
  <si>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</si>
  <si>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</si>
  <si>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</si>
  <si>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</si>
  <si>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</si>
  <si>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</si>
  <si>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</si>
  <si>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</si>
  <si>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</si>
  <si>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</si>
  <si>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</si>
  <si>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</si>
  <si>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</si>
  <si>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</si>
  <si>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</si>
  <si>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</si>
  <si>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</si>
  <si>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</si>
  <si>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</si>
  <si>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</si>
  <si>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</si>
  <si>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</si>
  <si>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</si>
  <si>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</si>
  <si>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</si>
  <si>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</si>
  <si>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</si>
  <si>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</si>
  <si>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</si>
  <si>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</si>
  <si>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</si>
  <si>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</si>
  <si>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</si>
  <si>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</si>
  <si>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</si>
  <si>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</si>
  <si>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</si>
  <si>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</si>
  <si>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</si>
  <si>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</si>
  <si>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</si>
  <si>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</si>
  <si>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</si>
  <si>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</si>
  <si>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</si>
  <si>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</si>
  <si>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</si>
  <si>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</si>
  <si>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</si>
  <si>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</si>
  <si>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</si>
  <si>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</si>
  <si>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</si>
  <si>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</si>
  <si>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</si>
  <si>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</si>
  <si>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</si>
  <si>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</si>
  <si>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</si>
  <si>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</si>
  <si>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</si>
  <si>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</si>
  <si>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</si>
  <si>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</si>
  <si>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</si>
  <si>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</si>
  <si>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</si>
  <si>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</si>
  <si>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</si>
  <si>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</si>
  <si>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</si>
  <si>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</si>
  <si>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</si>
  <si>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</si>
  <si>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</si>
  <si>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</si>
  <si>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</si>
  <si>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</si>
  <si>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</si>
  <si>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</si>
  <si>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</si>
  <si>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</si>
  <si>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</si>
  <si>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</si>
  <si>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</si>
  <si>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</si>
  <si>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</si>
  <si>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</si>
  <si>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</si>
  <si>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</si>
  <si>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</si>
  <si>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</si>
  <si>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</si>
  <si>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</si>
  <si>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</si>
  <si>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</si>
  <si>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</si>
  <si>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</si>
  <si>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</si>
  <si>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</si>
  <si>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</si>
  <si>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</si>
  <si>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</si>
  <si>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</si>
  <si>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</si>
  <si>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</si>
  <si>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</si>
  <si>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</si>
  <si>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</si>
  <si>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</si>
  <si>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</si>
  <si>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</si>
  <si>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</si>
  <si>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</si>
  <si>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</si>
  <si>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</si>
  <si>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</si>
  <si>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</si>
  <si>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</si>
  <si>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</si>
  <si>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</si>
  <si>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</si>
  <si>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</si>
  <si>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</si>
  <si>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</si>
  <si>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</si>
  <si>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</si>
  <si>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</si>
  <si>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</si>
  <si>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</si>
  <si>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</si>
  <si>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</si>
  <si>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</si>
  <si>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</si>
  <si>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</si>
  <si>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</si>
  <si>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</si>
  <si>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</si>
  <si>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</si>
  <si>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</si>
  <si>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</si>
  <si>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</si>
  <si>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</si>
  <si>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</si>
  <si>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</si>
  <si>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</si>
  <si>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</si>
  <si>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</si>
  <si>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</si>
  <si>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</si>
  <si>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</si>
  <si>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</si>
  <si>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</si>
  <si>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</si>
  <si>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</si>
  <si>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</si>
  <si>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</si>
  <si>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</si>
  <si>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</si>
  <si>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</si>
  <si>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</si>
  <si>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</si>
  <si>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</si>
  <si>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</si>
  <si>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</si>
  <si>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</si>
  <si>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</si>
  <si>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</si>
  <si>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</si>
  <si>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</si>
  <si>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</si>
  <si>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</si>
  <si>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</si>
  <si>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</si>
  <si>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</si>
  <si>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</si>
  <si>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</si>
  <si>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</si>
  <si>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</si>
  <si>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</si>
  <si>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</si>
  <si>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</si>
  <si>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</si>
  <si>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</si>
  <si>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</si>
  <si>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</si>
  <si>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</si>
  <si>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</si>
  <si>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</si>
  <si>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</si>
  <si>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</si>
  <si>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</si>
  <si>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</si>
  <si>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</si>
  <si>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</si>
  <si>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</si>
  <si>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</si>
  <si>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</si>
  <si>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</si>
  <si>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</si>
  <si>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</si>
  <si>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</si>
  <si>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</si>
  <si>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</si>
  <si>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</si>
  <si>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</si>
  <si>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</si>
  <si>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</si>
  <si>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</si>
  <si>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</si>
  <si>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</si>
  <si>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</si>
  <si>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</si>
  <si>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</si>
  <si>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</si>
  <si>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</si>
  <si>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</si>
  <si>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</si>
  <si>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</si>
  <si>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</si>
  <si>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</si>
  <si>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</si>
  <si>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</si>
  <si>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</si>
  <si>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</si>
  <si>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</si>
  <si>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</si>
  <si>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</si>
  <si>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</si>
  <si>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</si>
  <si>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</si>
  <si>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</si>
  <si>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</si>
  <si>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</si>
  <si>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</si>
  <si>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</si>
  <si>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</si>
  <si>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</si>
  <si>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</si>
  <si>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</si>
  <si>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</si>
  <si>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</si>
  <si>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</si>
  <si>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</si>
  <si>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</si>
  <si>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</si>
  <si>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</si>
  <si>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</si>
  <si>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</si>
  <si>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</si>
  <si>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</si>
  <si>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</si>
  <si>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</si>
  <si>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</si>
  <si>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</si>
  <si>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</si>
  <si>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</si>
  <si>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</si>
  <si>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</si>
  <si>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</si>
  <si>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</si>
  <si>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</si>
  <si>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</si>
  <si>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</si>
  <si>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</si>
  <si>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</si>
  <si>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</si>
  <si>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</si>
  <si>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</si>
  <si>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</si>
  <si>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</si>
  <si>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</si>
  <si>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</si>
  <si>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</si>
  <si>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</si>
  <si>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</si>
  <si>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</si>
  <si>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</si>
  <si>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</si>
  <si>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</si>
  <si>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</si>
  <si>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</si>
  <si>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</si>
  <si>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</si>
  <si>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</si>
  <si>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</si>
  <si>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</si>
  <si>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</si>
  <si>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</si>
  <si>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</si>
  <si>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</si>
  <si>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</si>
  <si>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</si>
  <si>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</si>
  <si>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</si>
  <si>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</si>
  <si>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</si>
  <si>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</si>
  <si>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</si>
  <si>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</si>
  <si>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</si>
  <si>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</si>
  <si>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</si>
  <si>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</si>
  <si>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</si>
  <si>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</si>
  <si>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</si>
  <si>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</si>
  <si>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</si>
  <si>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</si>
  <si>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</si>
  <si>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</si>
  <si>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</si>
  <si>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</si>
  <si>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</si>
  <si>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</si>
  <si>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</si>
  <si>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</si>
  <si>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</si>
  <si>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</si>
  <si>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</si>
  <si>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</si>
  <si>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</si>
  <si>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</si>
  <si>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</si>
  <si>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</si>
  <si>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</si>
  <si>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</si>
  <si>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</si>
  <si>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</si>
  <si>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</si>
  <si>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</si>
  <si>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</si>
  <si>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</si>
  <si>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</si>
  <si>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</si>
  <si>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</si>
  <si>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</si>
  <si>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</si>
  <si>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</si>
  <si>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</si>
  <si>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</si>
  <si>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</si>
  <si>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</si>
  <si>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</si>
  <si>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</si>
  <si>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</si>
  <si>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</si>
  <si>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</si>
  <si>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</si>
  <si>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</si>
  <si>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</si>
  <si>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</si>
  <si>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</si>
  <si>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</si>
  <si>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</si>
  <si>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</si>
  <si>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</si>
  <si>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</si>
  <si>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</si>
  <si>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</si>
  <si>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</si>
  <si>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</si>
  <si>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</si>
  <si>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</si>
  <si>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</si>
  <si>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</si>
  <si>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</si>
  <si>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</si>
  <si>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</si>
  <si>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</si>
  <si>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</si>
  <si>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</si>
  <si>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</si>
  <si>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</si>
  <si>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</si>
  <si>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</si>
  <si>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</si>
  <si>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</si>
  <si>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</si>
  <si>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</si>
  <si>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</si>
  <si>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</si>
  <si>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</si>
  <si>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</si>
  <si>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</si>
  <si>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</si>
  <si>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</si>
  <si>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</si>
  <si>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</si>
  <si>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</si>
  <si>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</si>
  <si>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</si>
  <si>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</si>
  <si>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</si>
  <si>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</si>
  <si>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</si>
  <si>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</si>
  <si>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</si>
  <si>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</si>
  <si>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</si>
  <si>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</si>
  <si>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</si>
  <si>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</si>
  <si>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</si>
  <si>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</si>
  <si>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</si>
  <si>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</si>
  <si>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</si>
  <si>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</si>
  <si>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</si>
  <si>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</si>
  <si>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</si>
  <si>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</si>
  <si>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</si>
  <si>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</si>
  <si>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</si>
  <si>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</si>
  <si>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</si>
  <si>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</si>
  <si>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</si>
  <si>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</si>
  <si>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</si>
  <si>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</si>
  <si>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</si>
  <si>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</si>
  <si>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</si>
  <si>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</si>
  <si>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</si>
  <si>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</si>
  <si>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</si>
  <si>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</si>
  <si>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</si>
  <si>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</si>
  <si>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</si>
  <si>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</si>
  <si>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</si>
  <si>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</si>
  <si>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</si>
  <si>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</si>
  <si>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</si>
  <si>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</si>
  <si>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</si>
  <si>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</si>
  <si>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</si>
  <si>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</si>
  <si>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</si>
  <si>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</si>
  <si>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</si>
  <si>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</si>
  <si>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</si>
  <si>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</si>
  <si>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</si>
  <si>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</si>
  <si>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</si>
  <si>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</si>
  <si>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</si>
  <si>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</si>
  <si>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</si>
  <si>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</si>
  <si>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</si>
  <si>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</si>
  <si>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</si>
  <si>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</si>
  <si>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</si>
  <si>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</si>
  <si>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</si>
  <si>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</si>
  <si>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</si>
  <si>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</si>
  <si>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</si>
  <si>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</si>
  <si>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</si>
  <si>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</si>
  <si>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</si>
  <si>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</si>
  <si>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</si>
  <si>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</si>
  <si>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</si>
  <si>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</si>
  <si>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</si>
  <si>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</si>
  <si>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</si>
  <si>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</si>
  <si>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</si>
  <si>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</si>
  <si>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</si>
  <si>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</si>
  <si>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</si>
  <si>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</si>
  <si>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</si>
  <si>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</si>
  <si>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</si>
  <si>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</si>
  <si>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</si>
  <si>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</si>
  <si>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</si>
  <si>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</si>
  <si>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</si>
  <si>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</si>
  <si>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</si>
  <si>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</si>
  <si>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</si>
  <si>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</si>
  <si>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</si>
  <si>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</si>
  <si>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</si>
  <si>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</si>
  <si>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</si>
  <si>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</si>
  <si>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</si>
  <si>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</si>
  <si>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</si>
  <si>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</si>
  <si>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</si>
  <si>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</si>
  <si>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</si>
  <si>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</si>
  <si>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</si>
  <si>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</si>
  <si>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</si>
  <si>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</si>
  <si>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</si>
  <si>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</si>
  <si>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</si>
  <si>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</si>
  <si>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</si>
  <si>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</si>
  <si>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</si>
  <si>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</si>
  <si>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</si>
  <si>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</si>
  <si>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</si>
  <si>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</si>
  <si>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</si>
  <si>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</si>
  <si>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</si>
  <si>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</si>
  <si>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</si>
  <si>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</si>
  <si>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</si>
  <si>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</si>
  <si>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</si>
  <si>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</si>
  <si>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</si>
  <si>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</si>
  <si>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</si>
  <si>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</si>
  <si>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</si>
  <si>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</si>
  <si>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</si>
  <si>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</si>
  <si>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</si>
  <si>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</si>
  <si>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</si>
  <si>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</si>
  <si>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</si>
  <si>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</si>
  <si>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</si>
  <si>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</si>
  <si>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</si>
  <si>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</si>
  <si>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</si>
  <si>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</si>
  <si>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</si>
  <si>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</si>
  <si>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</si>
  <si>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</si>
  <si>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</si>
  <si>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</si>
  <si>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</si>
  <si>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</si>
  <si>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</si>
  <si>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</si>
  <si>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</si>
  <si>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</si>
  <si>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</si>
  <si>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</si>
  <si>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</si>
  <si>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</si>
  <si>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</si>
  <si>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</si>
  <si>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</si>
  <si>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</si>
  <si>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</si>
  <si>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</si>
  <si>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</si>
  <si>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</si>
  <si>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</si>
  <si>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</si>
  <si>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</si>
  <si>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</si>
  <si>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</si>
  <si>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</si>
  <si>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</si>
  <si>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</si>
  <si>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</si>
  <si>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</si>
  <si>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</si>
  <si>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</si>
  <si>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</si>
  <si>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</si>
  <si>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</si>
  <si>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</si>
  <si>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</si>
  <si>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</si>
  <si>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</si>
  <si>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</si>
  <si>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</si>
  <si>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</si>
  <si>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</si>
  <si>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</si>
  <si>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</si>
  <si>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</si>
  <si>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</si>
  <si>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</si>
  <si>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</si>
  <si>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</si>
  <si>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</si>
  <si>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</si>
  <si>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</si>
  <si>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</si>
  <si>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</si>
  <si>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</si>
  <si>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</si>
  <si>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</si>
  <si>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</si>
  <si>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</si>
  <si>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</si>
  <si>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</si>
  <si>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</si>
  <si>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</si>
  <si>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</si>
  <si>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</si>
  <si>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</si>
  <si>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</si>
  <si>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</si>
  <si>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</si>
  <si>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</si>
  <si>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</si>
  <si>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</si>
  <si>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</si>
  <si>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</si>
  <si>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</si>
  <si>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</si>
  <si>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</si>
  <si>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</si>
  <si>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</si>
  <si>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</si>
  <si>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</si>
  <si>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</si>
  <si>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</si>
  <si>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</si>
  <si>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</si>
  <si>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</si>
  <si>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</si>
  <si>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</si>
  <si>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</si>
  <si>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</si>
  <si>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</si>
  <si>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</si>
  <si>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</si>
  <si>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</si>
  <si>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</si>
  <si>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</si>
  <si>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</si>
  <si>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</si>
  <si>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</si>
  <si>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</si>
  <si>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</si>
  <si>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</si>
  <si>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</si>
  <si>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</si>
  <si>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</si>
  <si>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</si>
  <si>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</si>
  <si>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</si>
  <si>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</si>
  <si>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</si>
  <si>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</si>
  <si>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</si>
  <si>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</si>
  <si>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</si>
  <si>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</si>
  <si>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</si>
  <si>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</si>
  <si>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</si>
  <si>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</si>
  <si>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</si>
  <si>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</si>
  <si>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</si>
  <si>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</si>
  <si>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</si>
  <si>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</si>
  <si>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</si>
  <si>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</si>
  <si>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</si>
  <si>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</si>
  <si>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</si>
  <si>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</si>
  <si>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</si>
  <si>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</si>
  <si>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</si>
  <si>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</si>
  <si>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</si>
  <si>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</si>
  <si>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</si>
  <si>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</si>
  <si>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</si>
  <si>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</si>
  <si>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</si>
  <si>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</si>
  <si>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</si>
  <si>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</si>
  <si>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</si>
  <si>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</si>
  <si>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</si>
  <si>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</si>
  <si>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</si>
  <si>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</si>
  <si>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</si>
  <si>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</si>
  <si>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</si>
  <si>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</si>
  <si>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</si>
  <si>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</si>
  <si>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</si>
  <si>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</si>
  <si>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</si>
  <si>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</si>
  <si>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</si>
  <si>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</si>
  <si>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</si>
  <si>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</si>
  <si>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</si>
  <si>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</si>
  <si>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</si>
  <si>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</si>
  <si>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</si>
  <si>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</si>
  <si>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</si>
  <si>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</si>
  <si>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</si>
  <si>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</si>
  <si>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</si>
  <si>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</si>
  <si>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</si>
  <si>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</si>
  <si>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</si>
  <si>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</si>
  <si>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</si>
  <si>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</si>
  <si>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</si>
  <si>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</si>
  <si>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</si>
  <si>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</si>
  <si>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</si>
  <si>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</si>
  <si>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</si>
  <si>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</si>
  <si>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</si>
  <si>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</si>
  <si>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</si>
  <si>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</si>
  <si>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</si>
  <si>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</si>
  <si>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</si>
  <si>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</si>
  <si>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</si>
  <si>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</si>
  <si>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</si>
  <si>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</si>
  <si>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</si>
  <si>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</si>
  <si>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</si>
  <si>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</si>
  <si>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</si>
  <si>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</si>
  <si>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</si>
  <si>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</si>
  <si>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</si>
  <si>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</si>
  <si>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</si>
  <si>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</si>
  <si>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</si>
  <si>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</si>
  <si>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</si>
  <si>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</si>
  <si>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</si>
  <si>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</si>
  <si>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</si>
  <si>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</si>
  <si>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</si>
  <si>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</si>
  <si>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</si>
  <si>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</si>
  <si>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</si>
  <si>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</si>
  <si>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</si>
  <si>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</si>
  <si>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</si>
  <si>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</si>
  <si>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</si>
  <si>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</si>
  <si>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</si>
  <si>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</si>
  <si>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</si>
  <si>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</si>
  <si>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</si>
  <si>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</si>
  <si>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</si>
  <si>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</si>
  <si>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</si>
  <si>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</si>
  <si>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</si>
  <si>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</si>
  <si>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</si>
  <si>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</si>
  <si>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</si>
  <si>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</si>
  <si>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</si>
  <si>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</si>
  <si>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</si>
  <si>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</si>
  <si>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</si>
  <si>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</si>
  <si>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</si>
  <si>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</si>
  <si>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</si>
  <si>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</si>
  <si>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</si>
  <si>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</si>
  <si>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</si>
  <si>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</si>
  <si>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</si>
  <si>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</si>
  <si>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</si>
  <si>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</si>
  <si>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</si>
  <si>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</si>
  <si>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</si>
  <si>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</si>
  <si>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</si>
  <si>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</si>
  <si>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</si>
  <si>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</si>
  <si>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</si>
  <si>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</si>
  <si>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</si>
  <si>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</si>
  <si>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</si>
  <si>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</si>
  <si>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</si>
  <si>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</si>
  <si>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</si>
  <si>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</si>
  <si>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</si>
  <si>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</si>
  <si>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</si>
  <si>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</si>
  <si>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</si>
  <si>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</si>
  <si>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</si>
  <si>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</si>
  <si>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</si>
  <si>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</si>
  <si>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</si>
  <si>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</si>
  <si>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</si>
  <si>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</si>
  <si>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</si>
  <si>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</si>
  <si>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</si>
  <si>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</si>
  <si>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</si>
  <si>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</si>
  <si>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</si>
  <si>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</si>
  <si>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</si>
  <si>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</si>
  <si>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</si>
  <si>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</si>
  <si>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</si>
  <si>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</si>
  <si>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</si>
  <si>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</si>
  <si>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</si>
  <si>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</si>
  <si>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</si>
  <si>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</si>
  <si>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</si>
  <si>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</si>
  <si>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</si>
  <si>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</si>
  <si>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</si>
  <si>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</si>
  <si>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</si>
  <si>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</si>
  <si>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</si>
  <si>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</si>
  <si>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</si>
  <si>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</si>
  <si>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</si>
  <si>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</si>
  <si>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</si>
  <si>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</si>
  <si>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</si>
  <si>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</si>
  <si>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</si>
  <si>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</si>
  <si>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</si>
  <si>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</si>
  <si>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</si>
  <si>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</si>
  <si>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</si>
  <si>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</si>
  <si>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</si>
  <si>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</si>
  <si>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</si>
  <si>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</si>
  <si>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</si>
  <si>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</si>
  <si>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</si>
  <si>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</si>
  <si>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</si>
  <si>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</si>
  <si>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</si>
  <si>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</si>
  <si>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</si>
  <si>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</si>
  <si>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</si>
  <si>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</si>
  <si>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</si>
  <si>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</si>
  <si>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</si>
  <si>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</si>
  <si>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</si>
  <si>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</si>
  <si>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</si>
  <si>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</si>
  <si>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</si>
  <si>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</si>
  <si>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</si>
  <si>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</si>
  <si>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</si>
  <si>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</si>
  <si>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</si>
  <si>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</si>
  <si>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</si>
  <si>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</si>
  <si>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</si>
  <si>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</si>
  <si>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</si>
  <si>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</si>
  <si>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</si>
  <si>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</si>
  <si>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</si>
  <si>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</si>
  <si>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</si>
  <si>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</si>
  <si>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</si>
  <si>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</si>
  <si>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</si>
  <si>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</si>
  <si>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</si>
  <si>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</si>
  <si>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</si>
  <si>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</si>
  <si>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</si>
  <si>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</si>
  <si>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</si>
  <si>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</si>
  <si>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</si>
  <si>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</si>
  <si>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</si>
  <si>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</si>
  <si>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</si>
  <si>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</si>
  <si>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</si>
  <si>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</si>
  <si>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</si>
  <si>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</si>
  <si>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</si>
  <si>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</si>
  <si>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</si>
  <si>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</si>
  <si>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</si>
  <si>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</si>
  <si>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</si>
  <si>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</si>
  <si>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</si>
  <si>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</si>
  <si>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</si>
  <si>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</si>
  <si>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</si>
  <si>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</si>
  <si>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</si>
  <si>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</si>
  <si>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</si>
  <si>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</si>
  <si>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</si>
  <si>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</si>
  <si>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</si>
  <si>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</si>
  <si>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</si>
  <si>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</si>
  <si>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</si>
  <si>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</si>
  <si>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</si>
  <si>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</si>
  <si>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</si>
  <si>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</si>
  <si>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</si>
  <si>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</si>
  <si>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</si>
  <si>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</si>
  <si>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</si>
  <si>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</si>
  <si>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</si>
  <si>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</si>
  <si>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</si>
  <si>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</si>
  <si>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</si>
  <si>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</si>
  <si>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</si>
  <si>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</si>
  <si>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</si>
  <si>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</si>
  <si>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</si>
  <si>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</si>
  <si>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</si>
  <si>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</si>
  <si>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</si>
  <si>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</si>
  <si>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</si>
  <si>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</si>
  <si>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</si>
  <si>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</si>
  <si>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</si>
  <si>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</si>
  <si>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</si>
  <si>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</si>
  <si>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</si>
  <si>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</si>
  <si>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</si>
  <si>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</si>
  <si>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</si>
  <si>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</si>
  <si>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</si>
  <si>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</si>
  <si>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</si>
  <si>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</si>
  <si>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</si>
  <si>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</si>
  <si>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</si>
  <si>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</si>
  <si>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</si>
  <si>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</si>
  <si>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</si>
  <si>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</si>
  <si>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</si>
  <si>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</si>
  <si>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</si>
  <si>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</si>
  <si>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</si>
  <si>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</si>
  <si>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</si>
  <si>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</si>
  <si>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</si>
  <si>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</si>
  <si>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</si>
  <si>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</si>
  <si>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</si>
  <si>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</si>
  <si>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</si>
  <si>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</si>
  <si>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</si>
  <si>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</si>
  <si>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</si>
  <si>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</si>
  <si>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</si>
  <si>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</si>
  <si>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</si>
  <si>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</si>
  <si>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</si>
  <si>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</si>
  <si>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</si>
  <si>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</si>
  <si>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</si>
  <si>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</si>
  <si>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</si>
  <si>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</si>
  <si>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</si>
  <si>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</si>
  <si>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</si>
  <si>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</si>
  <si>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</si>
  <si>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</si>
  <si>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</si>
  <si>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</si>
  <si>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</si>
  <si>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</si>
  <si>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</si>
  <si>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</si>
  <si>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</si>
  <si>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</si>
  <si>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</si>
  <si>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</si>
  <si>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</si>
  <si>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</si>
  <si>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</si>
  <si>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</si>
  <si>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</si>
  <si>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</si>
  <si>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</si>
  <si>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</si>
  <si>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</si>
  <si>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</si>
  <si>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</si>
  <si>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</si>
  <si>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</si>
  <si>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</si>
  <si>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</si>
  <si>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</si>
  <si>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</si>
  <si>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</si>
  <si>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</si>
  <si>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</si>
  <si>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</si>
  <si>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</si>
  <si>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</si>
  <si>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</si>
  <si>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</si>
  <si>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</si>
  <si>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</si>
  <si>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</si>
  <si>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</si>
  <si>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</si>
  <si>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</si>
  <si>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</si>
  <si>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</si>
  <si>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</si>
  <si>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</si>
  <si>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</si>
  <si>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</si>
  <si>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</si>
  <si>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</si>
  <si>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</si>
  <si>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</si>
  <si>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</si>
  <si>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</si>
  <si>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</si>
  <si>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</si>
  <si>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</si>
  <si>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</si>
  <si>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</si>
  <si>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</si>
  <si>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</si>
  <si>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</si>
  <si>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</si>
  <si>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</si>
  <si>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</si>
  <si>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</si>
  <si>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</si>
  <si>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</si>
  <si>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</si>
  <si>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</si>
  <si>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</si>
  <si>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</si>
  <si>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</si>
  <si>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</si>
  <si>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</si>
  <si>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</si>
  <si>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</si>
  <si>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</si>
  <si>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</si>
  <si>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</si>
  <si>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</si>
  <si>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</si>
  <si>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</si>
  <si>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</si>
  <si>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</si>
  <si>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</si>
  <si>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</si>
  <si>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</si>
  <si>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</si>
  <si>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</si>
  <si>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</si>
  <si>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</si>
  <si>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</si>
  <si>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</si>
  <si>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</si>
  <si>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</si>
  <si>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</si>
  <si>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</si>
  <si>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</si>
  <si>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</si>
  <si>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</si>
  <si>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</si>
  <si>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</si>
  <si>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</si>
  <si>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</si>
  <si>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</si>
  <si>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</si>
  <si>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</si>
  <si>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</si>
  <si>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</si>
  <si>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</si>
  <si>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</si>
  <si>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</si>
  <si>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</si>
  <si>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</si>
  <si>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</si>
  <si>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</si>
  <si>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</si>
  <si>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</si>
  <si>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</si>
  <si>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</si>
  <si>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</si>
  <si>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</si>
  <si>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</si>
  <si>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</si>
  <si>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</si>
  <si>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</si>
  <si>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</si>
  <si>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</si>
  <si>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</si>
  <si>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</si>
  <si>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</si>
  <si>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</si>
  <si>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</si>
  <si>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</si>
  <si>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</si>
  <si>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</si>
  <si>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</si>
  <si>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</si>
  <si>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</si>
  <si>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</si>
  <si>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</si>
  <si>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</si>
  <si>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</si>
  <si>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</si>
  <si>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</si>
  <si>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</si>
  <si>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</si>
  <si>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</si>
  <si>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</si>
  <si>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</si>
  <si>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</si>
  <si>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</si>
  <si>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</si>
  <si>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</si>
  <si>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</si>
  <si>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</si>
  <si>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</si>
  <si>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</si>
  <si>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</si>
  <si>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</si>
  <si>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</si>
  <si>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</si>
  <si>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</si>
  <si>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</si>
  <si>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</si>
  <si>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</si>
  <si>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</si>
  <si>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</si>
  <si>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</si>
  <si>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</si>
  <si>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</si>
  <si>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</si>
  <si>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</si>
  <si>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</si>
  <si>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</si>
  <si>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</si>
  <si>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</si>
  <si>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</si>
  <si>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</si>
  <si>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</si>
  <si>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</si>
  <si>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</si>
  <si>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</si>
  <si>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</si>
  <si>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</si>
  <si>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</si>
  <si>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</si>
  <si>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</si>
  <si>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</si>
  <si>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</si>
  <si>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</si>
  <si>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</si>
  <si>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</si>
  <si>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</si>
  <si>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</si>
  <si>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</si>
  <si>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</si>
  <si>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</si>
  <si>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</si>
  <si>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</si>
  <si>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</si>
  <si>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</si>
  <si>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</si>
  <si>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</si>
  <si>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</si>
  <si>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</si>
  <si>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</si>
  <si>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</si>
  <si>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</si>
  <si>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</si>
  <si>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</si>
  <si>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</si>
  <si>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</si>
  <si>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</si>
  <si>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</si>
  <si>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</si>
  <si>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</si>
  <si>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</si>
  <si>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</si>
  <si>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</si>
  <si>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</si>
  <si>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</si>
  <si>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</si>
  <si>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</si>
  <si>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</si>
  <si>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</si>
  <si>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</si>
  <si>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</si>
  <si>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</si>
  <si>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</si>
  <si>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</si>
  <si>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</si>
  <si>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</si>
  <si>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</si>
  <si>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</si>
  <si>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</si>
  <si>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</si>
  <si>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</si>
  <si>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</si>
  <si>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</si>
  <si>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</si>
  <si>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</si>
  <si>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</si>
  <si>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</si>
  <si>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</si>
  <si>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</si>
  <si>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</si>
  <si>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</si>
  <si>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</si>
  <si>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</si>
  <si>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</si>
  <si>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</si>
  <si>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</si>
  <si>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</si>
  <si>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</si>
  <si>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</si>
  <si>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</si>
  <si>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</si>
  <si>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</si>
  <si>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</si>
  <si>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</si>
  <si>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</si>
  <si>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</si>
  <si>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</si>
  <si>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</si>
  <si>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</si>
  <si>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</si>
  <si>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</si>
  <si>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</si>
  <si>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</si>
  <si>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</si>
  <si>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</si>
  <si>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</si>
  <si>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</si>
  <si>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</si>
  <si>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</si>
  <si>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</si>
  <si>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</si>
  <si>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</si>
  <si>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</si>
  <si>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</si>
  <si>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</si>
  <si>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</si>
  <si>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</si>
  <si>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</si>
  <si>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</si>
  <si>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</si>
  <si>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</si>
  <si>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</si>
  <si>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</si>
  <si>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</si>
  <si>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</si>
  <si>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</si>
  <si>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</si>
  <si>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</si>
  <si>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</si>
  <si>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</si>
  <si>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</si>
  <si>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</si>
  <si>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</si>
  <si>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</si>
  <si>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</si>
  <si>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</si>
  <si>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</si>
  <si>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</si>
  <si>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</si>
  <si>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</si>
  <si>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</si>
  <si>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</si>
  <si>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</si>
  <si>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</si>
  <si>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</si>
  <si>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</si>
  <si>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</si>
  <si>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</si>
  <si>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</si>
  <si>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</si>
  <si>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</si>
  <si>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</si>
  <si>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</si>
  <si>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</si>
  <si>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</si>
  <si>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</si>
  <si>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</si>
  <si>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</si>
  <si>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</si>
  <si>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</si>
  <si>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</si>
  <si>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</si>
  <si>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</si>
  <si>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</si>
  <si>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</si>
  <si>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</si>
  <si>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</si>
  <si>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</si>
  <si>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</si>
  <si>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</si>
  <si>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</si>
  <si>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</si>
  <si>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</si>
  <si>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</si>
  <si>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</si>
  <si>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</si>
  <si>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</si>
  <si>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</si>
  <si>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</si>
  <si>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</si>
  <si>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</si>
  <si>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</si>
  <si>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</si>
  <si>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</si>
  <si>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</si>
  <si>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</si>
  <si>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</si>
  <si>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</si>
  <si>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</si>
  <si>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</si>
  <si>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</si>
  <si>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</si>
  <si>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</si>
  <si>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</si>
  <si>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</si>
  <si>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</si>
  <si>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</si>
  <si>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</si>
  <si>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</si>
  <si>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</si>
  <si>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</si>
  <si>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</si>
  <si>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</si>
  <si>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</si>
  <si>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</si>
  <si>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</si>
  <si>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</si>
  <si>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</si>
  <si>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</si>
  <si>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</si>
  <si>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</si>
  <si>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</si>
  <si>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</si>
  <si>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</si>
  <si>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</si>
  <si>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</si>
  <si>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</si>
  <si>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</si>
  <si>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</si>
  <si>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</si>
  <si>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</si>
  <si>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</si>
  <si>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</si>
  <si>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</si>
  <si>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</si>
  <si>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</si>
  <si>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</si>
  <si>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</si>
  <si>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</si>
  <si>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</si>
  <si>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</si>
  <si>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</si>
  <si>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</si>
  <si>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</si>
  <si>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</si>
  <si>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</si>
  <si>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</si>
  <si>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</si>
  <si>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</si>
  <si>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</si>
  <si>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</si>
  <si>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</si>
  <si>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</si>
  <si>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</si>
  <si>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</si>
  <si>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</si>
  <si>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</si>
  <si>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</si>
  <si>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</si>
  <si>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</si>
  <si>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</si>
  <si>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</si>
  <si>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</si>
  <si>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</si>
  <si>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</si>
  <si>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</si>
  <si>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</si>
  <si>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</si>
  <si>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</si>
  <si>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</si>
  <si>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</si>
  <si>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</si>
  <si>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</si>
  <si>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</si>
  <si>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</si>
  <si>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</si>
  <si>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</si>
  <si>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</si>
  <si>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</si>
  <si>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</si>
  <si>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</si>
  <si>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</si>
  <si>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</si>
  <si>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</si>
  <si>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</si>
  <si>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</si>
  <si>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</si>
  <si>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</si>
  <si>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</si>
  <si>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</si>
  <si>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</si>
  <si>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</si>
  <si>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</si>
  <si>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</si>
  <si>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</si>
  <si>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</si>
  <si>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</si>
  <si>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</si>
  <si>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</si>
  <si>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</si>
  <si>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</si>
  <si>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</si>
  <si>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</si>
  <si>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</si>
  <si>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</si>
  <si>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</si>
  <si>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</si>
  <si>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</si>
  <si>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</si>
  <si>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</si>
  <si>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</si>
  <si>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</si>
  <si>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</si>
  <si>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</si>
  <si>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</si>
  <si>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</si>
  <si>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</si>
  <si>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</si>
  <si>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</si>
  <si>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</si>
  <si>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</si>
  <si>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</si>
  <si>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</si>
  <si>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</si>
  <si>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</si>
  <si>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</si>
  <si>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</si>
  <si>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</si>
  <si>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</si>
  <si>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</si>
  <si>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</si>
  <si>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</si>
  <si>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</si>
  <si>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</si>
  <si>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</si>
  <si>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</si>
  <si>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</si>
  <si>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</si>
  <si>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</si>
  <si>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</si>
  <si>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</si>
  <si>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</si>
  <si>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</si>
  <si>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</si>
  <si>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</si>
  <si>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</si>
  <si>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</si>
  <si>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</si>
  <si>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</si>
  <si>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</si>
  <si>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</si>
  <si>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</si>
  <si>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</si>
  <si>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</si>
  <si>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</si>
  <si>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</si>
  <si>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</si>
  <si>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</si>
  <si>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</si>
  <si>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</si>
  <si>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</si>
  <si>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</si>
  <si>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</si>
  <si>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</si>
  <si>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</si>
  <si>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</si>
  <si>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</si>
  <si>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</si>
  <si>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</si>
  <si>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</si>
  <si>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</si>
  <si>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</si>
  <si>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</si>
  <si>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</si>
  <si>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</si>
  <si>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</si>
  <si>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</si>
  <si>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</si>
  <si>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</si>
  <si>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</si>
  <si>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</si>
  <si>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</si>
  <si>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</si>
  <si>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</si>
  <si>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</si>
  <si>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</si>
  <si>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</si>
  <si>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</si>
  <si>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</si>
  <si>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</si>
  <si>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</si>
  <si>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</si>
  <si>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</si>
  <si>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</si>
  <si>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</si>
  <si>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</si>
  <si>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</si>
  <si>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</si>
  <si>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</si>
  <si>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</si>
  <si>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</si>
  <si>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</si>
  <si>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</si>
  <si>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</si>
  <si>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</si>
  <si>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</si>
  <si>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</si>
  <si>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</si>
  <si>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</si>
  <si>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</si>
  <si>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</si>
  <si>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</si>
  <si>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</si>
  <si>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</si>
  <si>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</si>
  <si>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</si>
  <si>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</si>
  <si>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</si>
  <si>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</si>
  <si>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</si>
  <si>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</si>
  <si>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</si>
  <si>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</si>
  <si>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</si>
  <si>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</si>
  <si>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</si>
  <si>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</si>
  <si>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</si>
  <si>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</si>
  <si>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</si>
  <si>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</si>
  <si>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</si>
  <si>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</si>
  <si>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</si>
  <si>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</si>
  <si>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</si>
  <si>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</si>
  <si>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</si>
  <si>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</si>
  <si>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</si>
  <si>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</si>
  <si>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</si>
  <si>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</si>
  <si>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</si>
  <si>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</si>
  <si>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</si>
  <si>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</si>
  <si>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</si>
  <si>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</si>
  <si>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</si>
  <si>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</si>
  <si>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</si>
  <si>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</si>
  <si>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</si>
  <si>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</si>
  <si>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</si>
  <si>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</si>
  <si>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</si>
  <si>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</si>
  <si>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</si>
  <si>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</si>
  <si>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</si>
  <si>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</si>
  <si>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</si>
  <si>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</si>
  <si>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</si>
  <si>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</si>
  <si>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</si>
  <si>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</si>
  <si>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</si>
  <si>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</si>
  <si>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</si>
  <si>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</si>
  <si>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</si>
  <si>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</si>
  <si>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</si>
  <si>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</si>
  <si>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</si>
  <si>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</si>
  <si>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</si>
  <si>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</si>
  <si>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</si>
  <si>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</si>
  <si>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</si>
  <si>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</si>
  <si>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</si>
  <si>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</si>
  <si>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</si>
  <si>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</si>
  <si>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</si>
  <si>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</si>
  <si>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</si>
  <si>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</si>
  <si>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</si>
  <si>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</si>
  <si>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</si>
  <si>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</si>
  <si>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</si>
  <si>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</si>
  <si>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</si>
  <si>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</si>
  <si>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</si>
  <si>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</si>
  <si>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</si>
  <si>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</si>
  <si>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</si>
  <si>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</si>
  <si>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</si>
  <si>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</si>
  <si>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</si>
  <si>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</si>
  <si>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</si>
  <si>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</si>
  <si>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</si>
  <si>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</si>
  <si>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</si>
  <si>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</si>
  <si>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</si>
  <si>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</si>
  <si>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</si>
  <si>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</si>
  <si>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</si>
  <si>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</si>
  <si>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</si>
  <si>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</si>
  <si>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</si>
  <si>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</si>
  <si>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</si>
  <si>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</si>
  <si>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</si>
  <si>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</si>
  <si>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</si>
  <si>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</si>
  <si>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</si>
  <si>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</si>
  <si>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</si>
  <si>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</si>
  <si>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</si>
  <si>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</si>
  <si>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</si>
  <si>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</si>
  <si>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</si>
  <si>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</si>
  <si>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</si>
  <si>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</si>
  <si>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</si>
  <si>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</si>
  <si>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</si>
  <si>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</si>
  <si>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</si>
  <si>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</si>
  <si>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</si>
  <si>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</si>
  <si>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</si>
  <si>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</si>
  <si>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</si>
  <si>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</si>
  <si>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</si>
  <si>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</si>
  <si>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</si>
  <si>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</si>
  <si>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</si>
  <si>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</si>
  <si>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</si>
  <si>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</si>
  <si>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</si>
  <si>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</si>
  <si>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</si>
  <si>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</si>
  <si>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</si>
  <si>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</si>
  <si>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</si>
  <si>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</si>
  <si>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</si>
  <si>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</si>
  <si>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</si>
  <si>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</si>
  <si>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</si>
  <si>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</si>
  <si>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</si>
  <si>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</si>
  <si>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</si>
  <si>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</si>
  <si>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</si>
  <si>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</si>
  <si>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</si>
  <si>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</si>
  <si>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</si>
  <si>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</si>
  <si>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</si>
  <si>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</si>
  <si>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</si>
  <si>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</si>
  <si>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</si>
  <si>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</si>
  <si>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</si>
  <si>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</si>
  <si>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</si>
  <si>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</si>
  <si>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</si>
  <si>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</si>
  <si>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</si>
  <si>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</si>
  <si>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</si>
  <si>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</si>
  <si>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</si>
  <si>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</si>
  <si>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</si>
  <si>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</si>
  <si>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</si>
  <si>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</si>
  <si>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</si>
  <si>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</si>
  <si>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</si>
  <si>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</si>
  <si>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</si>
  <si>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</si>
  <si>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</si>
  <si>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</si>
  <si>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</si>
  <si>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</si>
  <si>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</si>
  <si>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</si>
  <si>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</si>
  <si>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</si>
  <si>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</si>
  <si>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</si>
  <si>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</si>
  <si>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</si>
  <si>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</si>
  <si>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</si>
  <si>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</si>
  <si>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</si>
  <si>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</si>
  <si>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</si>
  <si>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</si>
  <si>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</si>
  <si>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</si>
  <si>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</si>
  <si>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</si>
  <si>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</si>
  <si>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</si>
  <si>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</si>
  <si>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</si>
  <si>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</si>
  <si>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</si>
  <si>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</si>
  <si>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</si>
  <si>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</si>
  <si>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</si>
  <si>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</si>
  <si>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</si>
  <si>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</si>
  <si>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</si>
  <si>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</si>
  <si>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</si>
  <si>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</si>
  <si>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</si>
  <si>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</si>
  <si>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</si>
  <si>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</si>
  <si>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</si>
  <si>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</si>
  <si>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</si>
  <si>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</si>
  <si>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</si>
  <si>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</si>
  <si>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</si>
  <si>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</si>
  <si>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</si>
  <si>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</si>
  <si>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</si>
  <si>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</si>
  <si>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</si>
  <si>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</si>
  <si>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</si>
  <si>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</si>
  <si>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</si>
  <si>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</si>
  <si>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</si>
  <si>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</si>
  <si>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</si>
  <si>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</si>
  <si>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</si>
  <si>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</si>
  <si>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</si>
  <si>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</si>
  <si>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</si>
  <si>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</si>
  <si>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</si>
  <si>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</si>
  <si>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</si>
  <si>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</si>
  <si>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</si>
  <si>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</si>
  <si>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</si>
  <si>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</si>
  <si>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</si>
  <si>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</si>
  <si>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</si>
  <si>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</si>
  <si>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</si>
  <si>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</si>
  <si>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</si>
  <si>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</si>
  <si>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</si>
  <si>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</si>
  <si>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</si>
  <si>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</si>
  <si>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</si>
  <si>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</si>
  <si>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</si>
  <si>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</si>
  <si>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</si>
  <si>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</si>
  <si>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</si>
  <si>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</si>
  <si>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</si>
  <si>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</si>
  <si>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</si>
  <si>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</si>
  <si>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</si>
  <si>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</si>
  <si>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</si>
  <si>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</si>
  <si>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</si>
  <si>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</si>
  <si>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</si>
  <si>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</si>
  <si>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</si>
  <si>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</si>
  <si>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</si>
  <si>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</si>
  <si>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</si>
  <si>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</si>
  <si>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</si>
  <si>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</si>
  <si>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</si>
  <si>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</si>
  <si>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</si>
  <si>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</si>
  <si>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</si>
  <si>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</si>
  <si>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</si>
  <si>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</si>
  <si>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</si>
  <si>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</si>
  <si>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</si>
  <si>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</si>
  <si>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</si>
  <si>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</si>
  <si>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</si>
  <si>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</si>
  <si>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</si>
  <si>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</si>
  <si>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</si>
  <si>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</si>
  <si>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</si>
  <si>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</si>
  <si>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</si>
  <si>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</si>
  <si>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</si>
  <si>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</si>
  <si>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</si>
  <si>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</si>
  <si>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</si>
  <si>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</si>
  <si>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</si>
  <si>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</si>
  <si>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</si>
  <si>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</si>
  <si>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</si>
  <si>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</si>
  <si>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</si>
  <si>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</si>
  <si>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</si>
  <si>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</si>
  <si>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</si>
  <si>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</si>
  <si>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</si>
  <si>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</si>
  <si>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</si>
  <si>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</si>
  <si>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</si>
  <si>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</si>
  <si>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</si>
  <si>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</si>
  <si>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</si>
  <si>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</si>
  <si>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</si>
  <si>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</si>
  <si>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</si>
  <si>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</si>
  <si>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</si>
  <si>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</si>
  <si>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</si>
  <si>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</si>
  <si>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</si>
  <si>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</si>
  <si>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</si>
  <si>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</si>
  <si>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</si>
  <si>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</si>
  <si>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</si>
  <si>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</si>
  <si>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</si>
  <si>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</si>
  <si>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</si>
  <si>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</si>
  <si>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</si>
  <si>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</si>
  <si>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</si>
  <si>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</si>
  <si>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</si>
  <si>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</si>
  <si>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</si>
  <si>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</si>
  <si>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</si>
  <si>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</si>
  <si>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</si>
  <si>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</si>
  <si>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</si>
  <si>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</si>
  <si>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</si>
  <si>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</si>
  <si>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</si>
  <si>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</si>
  <si>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</si>
  <si>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</si>
  <si>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</si>
  <si>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</si>
  <si>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</si>
  <si>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</si>
  <si>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</si>
  <si>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</si>
  <si>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</si>
  <si>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</si>
  <si>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</si>
  <si>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</si>
  <si>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</si>
  <si>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</si>
  <si>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</si>
  <si>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</si>
  <si>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</si>
  <si>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</si>
  <si>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</si>
  <si>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</si>
  <si>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</si>
  <si>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</si>
  <si>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</si>
  <si>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</si>
  <si>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</si>
  <si>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</si>
  <si>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</si>
  <si>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</si>
  <si>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</si>
  <si>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</si>
  <si>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</si>
  <si>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</si>
  <si>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</si>
  <si>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</si>
  <si>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</si>
  <si>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</si>
  <si>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</si>
  <si>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</si>
  <si>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</si>
  <si>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</si>
  <si>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</si>
  <si>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</si>
  <si>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</si>
  <si>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</si>
  <si>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</si>
  <si>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</si>
  <si>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</si>
  <si>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</si>
  <si>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</si>
  <si>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</si>
  <si>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</si>
  <si>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</si>
  <si>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</si>
  <si>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</si>
  <si>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</si>
  <si>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</si>
  <si>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</si>
  <si>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</si>
  <si>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</si>
  <si>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</si>
  <si>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</si>
  <si>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</si>
  <si>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</si>
  <si>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</si>
  <si>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</si>
  <si>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</si>
  <si>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</si>
  <si>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</si>
  <si>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</si>
  <si>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</si>
  <si>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</si>
  <si>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</si>
  <si>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</si>
  <si>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</si>
  <si>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</si>
  <si>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</si>
  <si>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</si>
  <si>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</si>
  <si>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</si>
  <si>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</si>
  <si>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</si>
  <si>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</si>
  <si>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</si>
  <si>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</si>
  <si>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</si>
  <si>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</si>
  <si>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</si>
  <si>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</si>
  <si>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</si>
  <si>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</si>
  <si>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</si>
  <si>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</si>
  <si>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</si>
  <si>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</si>
  <si>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</si>
  <si>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</si>
  <si>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</si>
  <si>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</si>
  <si>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</si>
  <si>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</si>
  <si>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</si>
  <si>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</si>
  <si>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</si>
  <si>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</si>
  <si>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</si>
  <si>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</si>
  <si>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</si>
  <si>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</si>
  <si>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</si>
  <si>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</si>
  <si>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</si>
  <si>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</si>
  <si>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</si>
  <si>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</si>
  <si>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</si>
  <si>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</si>
  <si>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</si>
  <si>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</si>
  <si>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</si>
  <si>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</si>
  <si>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</si>
  <si>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</si>
  <si>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</si>
  <si>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</si>
  <si>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</si>
  <si>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</si>
  <si>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</si>
  <si>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</si>
  <si>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</si>
  <si>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</si>
  <si>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</si>
  <si>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</si>
  <si>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</si>
  <si>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</si>
  <si>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</si>
  <si>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</si>
  <si>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</si>
  <si>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</si>
  <si>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</si>
  <si>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</si>
  <si>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</si>
  <si>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</si>
  <si>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</si>
  <si>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</si>
  <si>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</si>
  <si>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</si>
  <si>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</si>
  <si>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</si>
  <si>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</si>
  <si>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</si>
  <si>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</si>
  <si>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</si>
  <si>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</si>
  <si>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</si>
  <si>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</si>
  <si>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</si>
  <si>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</si>
  <si>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</si>
  <si>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</si>
  <si>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</si>
  <si>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</si>
  <si>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</si>
  <si>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</si>
  <si>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</si>
  <si>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</si>
  <si>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</si>
  <si>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</si>
  <si>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</si>
  <si>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</si>
  <si>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</si>
  <si>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</si>
  <si>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</si>
  <si>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</si>
  <si>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</si>
  <si>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</si>
  <si>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</si>
  <si>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</si>
  <si>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</si>
  <si>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</si>
  <si>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</si>
  <si>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</si>
  <si>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</si>
  <si>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</si>
  <si>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</si>
  <si>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</si>
  <si>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</si>
  <si>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</si>
  <si>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</si>
  <si>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</si>
  <si>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</si>
  <si>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</si>
  <si>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</si>
  <si>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</si>
  <si>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</si>
  <si>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</si>
  <si>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</si>
  <si>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</si>
  <si>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</si>
  <si>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</si>
  <si>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</si>
  <si>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</si>
  <si>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</si>
  <si>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</si>
  <si>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</si>
  <si>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</si>
  <si>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</si>
  <si>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</si>
  <si>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</si>
  <si>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</si>
  <si>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</si>
  <si>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</si>
  <si>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</si>
  <si>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</si>
  <si>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</si>
  <si>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</si>
  <si>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</si>
  <si>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</si>
  <si>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</si>
  <si>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</si>
  <si>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</si>
  <si>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</si>
  <si>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</si>
  <si>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</si>
  <si>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</si>
  <si>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</si>
  <si>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</si>
  <si>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</si>
  <si>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</si>
  <si>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</si>
  <si>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</si>
  <si>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</si>
  <si>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</si>
  <si>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</si>
  <si>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</si>
  <si>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</si>
  <si>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</si>
  <si>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</si>
  <si>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</si>
  <si>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</si>
  <si>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</si>
  <si>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</si>
  <si>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</si>
  <si>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</si>
  <si>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</si>
  <si>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</si>
  <si>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</si>
  <si>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</si>
  <si>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</si>
  <si>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</si>
  <si>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</si>
  <si>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</si>
  <si>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</si>
  <si>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</si>
  <si>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</si>
  <si>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</si>
  <si>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</si>
  <si>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</si>
  <si>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</si>
  <si>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</si>
  <si>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</si>
  <si>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</si>
  <si>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</si>
  <si>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</si>
  <si>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</si>
  <si>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</si>
  <si>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</si>
  <si>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</si>
  <si>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</si>
  <si>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</si>
  <si>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</si>
  <si>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</si>
  <si>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</si>
  <si>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</si>
  <si>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</si>
  <si>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</si>
  <si>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</si>
  <si>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</si>
  <si>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</si>
  <si>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</si>
  <si>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</si>
  <si>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</si>
  <si>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</si>
  <si>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</si>
  <si>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</si>
  <si>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</si>
  <si>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</si>
  <si>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</si>
  <si>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</si>
  <si>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</si>
  <si>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</si>
  <si>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</si>
  <si>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</si>
  <si>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</si>
  <si>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</si>
  <si>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</si>
  <si>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</si>
  <si>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</si>
  <si>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</si>
  <si>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</si>
  <si>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</si>
  <si>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</si>
  <si>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</si>
  <si>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</si>
  <si>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</si>
  <si>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</si>
  <si>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</si>
  <si>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</si>
  <si>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</si>
  <si>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</si>
  <si>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</si>
  <si>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</si>
  <si>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</si>
  <si>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</si>
  <si>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</si>
  <si>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</si>
  <si>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</si>
  <si>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</si>
  <si>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</si>
  <si>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</si>
  <si>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</si>
  <si>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</si>
  <si>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</si>
  <si>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</si>
  <si>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</si>
  <si>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</si>
  <si>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</si>
  <si>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</si>
  <si>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</si>
  <si>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</si>
  <si>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</si>
  <si>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</si>
  <si>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</si>
  <si>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</si>
  <si>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</si>
  <si>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</si>
  <si>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</si>
  <si>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</si>
  <si>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</si>
  <si>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</si>
  <si>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</si>
  <si>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</si>
  <si>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</si>
  <si>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</si>
  <si>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</si>
  <si>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</si>
  <si>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</si>
  <si>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</si>
  <si>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</si>
  <si>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</si>
  <si>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</si>
  <si>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</si>
  <si>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</si>
  <si>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</si>
  <si>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</si>
  <si>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</si>
  <si>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</si>
  <si>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</si>
  <si>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</si>
  <si>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</si>
  <si>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</si>
  <si>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</si>
  <si>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</si>
  <si>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</si>
  <si>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</si>
  <si>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</si>
  <si>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</si>
  <si>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</si>
  <si>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</si>
  <si>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</si>
  <si>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</si>
  <si>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</si>
  <si>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</si>
  <si>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</si>
  <si>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</si>
  <si>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</si>
  <si>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</si>
  <si>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</si>
  <si>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</si>
  <si>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</si>
  <si>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</si>
  <si>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</si>
  <si>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</si>
  <si>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</si>
  <si>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</si>
  <si>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</si>
  <si>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</si>
  <si>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</si>
  <si>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</si>
  <si>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</si>
  <si>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</si>
  <si>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</si>
  <si>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</si>
  <si>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</si>
  <si>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</si>
  <si>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</si>
  <si>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</si>
  <si>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</si>
  <si>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</si>
  <si>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</si>
  <si>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</si>
  <si>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</si>
  <si>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</si>
  <si>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</si>
  <si>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</si>
  <si>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</si>
  <si>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</si>
  <si>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</si>
  <si>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</si>
  <si>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</si>
  <si>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</si>
  <si>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</si>
  <si>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</si>
  <si>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</si>
  <si>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</si>
  <si>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</si>
  <si>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</si>
  <si>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</si>
  <si>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</si>
  <si>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</si>
  <si>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</si>
  <si>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</si>
  <si>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</si>
  <si>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</si>
  <si>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</si>
  <si>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</si>
  <si>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</si>
  <si>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</si>
  <si>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</si>
  <si>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</si>
  <si>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</si>
  <si>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</si>
  <si>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</si>
  <si>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</si>
  <si>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</si>
  <si>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</si>
  <si>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</si>
  <si>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</si>
  <si>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</si>
  <si>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</si>
  <si>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</si>
  <si>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</si>
  <si>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</si>
  <si>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</si>
  <si>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</si>
  <si>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</si>
  <si>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</si>
  <si>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</si>
  <si>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</si>
  <si>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</si>
  <si>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</si>
  <si>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</si>
  <si>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</si>
  <si>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</si>
  <si>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</si>
  <si>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</si>
  <si>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</si>
  <si>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</si>
  <si>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</si>
  <si>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</si>
  <si>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</si>
  <si>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</si>
  <si>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</si>
  <si>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</si>
  <si>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</si>
  <si>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</si>
  <si>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</si>
  <si>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</si>
  <si>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</si>
  <si>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</si>
  <si>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</si>
  <si>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</si>
  <si>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</si>
  <si>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</si>
  <si>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</si>
  <si>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</si>
  <si>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</si>
  <si>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</si>
  <si>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</si>
  <si>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</si>
  <si>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</si>
  <si>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</si>
  <si>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</si>
  <si>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</si>
  <si>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</si>
  <si>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</si>
  <si>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</si>
  <si>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</si>
  <si>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</si>
  <si>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</si>
  <si>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</si>
  <si>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</si>
  <si>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</si>
  <si>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</si>
  <si>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</si>
  <si>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</si>
  <si>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</si>
  <si>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</si>
  <si>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</si>
  <si>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</si>
  <si>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</si>
  <si>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</si>
  <si>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</si>
  <si>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</si>
  <si>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</si>
  <si>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</si>
  <si>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</si>
  <si>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</si>
  <si>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</si>
  <si>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</si>
  <si>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</si>
  <si>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</si>
  <si>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</si>
  <si>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</si>
  <si>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</si>
  <si>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</si>
  <si>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</si>
  <si>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</si>
  <si>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</si>
  <si>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</si>
  <si>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</si>
  <si>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</si>
  <si>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</si>
  <si>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</si>
  <si>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</si>
  <si>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</si>
  <si>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</si>
  <si>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</si>
  <si>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</si>
  <si>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</si>
  <si>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</si>
  <si>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</si>
  <si>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</si>
  <si>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</si>
  <si>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</si>
  <si>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</si>
  <si>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</si>
  <si>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</si>
  <si>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</si>
  <si>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</si>
  <si>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</si>
  <si>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</si>
  <si>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</si>
  <si>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</si>
  <si>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</si>
  <si>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</si>
  <si>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</si>
  <si>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</si>
  <si>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</si>
  <si>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</si>
  <si>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</si>
  <si>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</si>
  <si>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</si>
  <si>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</si>
  <si>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</si>
  <si>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</si>
  <si>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</si>
  <si>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</si>
  <si>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</si>
  <si>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</si>
  <si>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</si>
  <si>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</si>
  <si>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</si>
  <si>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</si>
  <si>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</si>
  <si>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</si>
  <si>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</si>
  <si>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</si>
  <si>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</si>
  <si>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</si>
  <si>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</si>
  <si>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</si>
  <si>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</si>
  <si>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</si>
  <si>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</si>
  <si>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</si>
  <si>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</si>
  <si>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</si>
  <si>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</si>
  <si>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</si>
  <si>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</si>
  <si>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</si>
  <si>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</si>
  <si>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</si>
  <si>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</si>
  <si>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</si>
  <si>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</si>
  <si>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</si>
  <si>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</si>
  <si>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</si>
  <si>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</si>
  <si>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</si>
  <si>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</si>
  <si>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</si>
  <si>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</si>
  <si>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</si>
  <si>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</si>
  <si>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</si>
  <si>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</si>
  <si>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</si>
  <si>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</si>
  <si>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</si>
  <si>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</si>
  <si>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</si>
  <si>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</si>
  <si>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</si>
  <si>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</si>
  <si>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</si>
  <si>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</si>
  <si>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</si>
  <si>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</si>
  <si>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</si>
  <si>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</si>
  <si>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</si>
  <si>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</si>
  <si>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</si>
  <si>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</si>
  <si>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</si>
  <si>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</si>
  <si>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</si>
  <si>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</si>
  <si>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</si>
  <si>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</si>
  <si>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</si>
  <si>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</si>
  <si>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</si>
  <si>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</si>
  <si>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</si>
  <si>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</si>
  <si>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</si>
  <si>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</si>
  <si>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</si>
  <si>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</si>
  <si>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</si>
  <si>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</si>
  <si>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</si>
  <si>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</si>
  <si>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</si>
  <si>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</si>
  <si>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</si>
  <si>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</si>
  <si>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</si>
  <si>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</si>
  <si>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</si>
  <si>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</si>
  <si>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</si>
  <si>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</si>
  <si>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</si>
  <si>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</si>
  <si>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</si>
  <si>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</si>
  <si>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</si>
  <si>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</si>
  <si>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</si>
  <si>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</si>
  <si>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</si>
  <si>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</si>
  <si>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</si>
  <si>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</si>
  <si>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</si>
  <si>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</si>
  <si>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</si>
  <si>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</si>
  <si>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</si>
  <si>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</si>
  <si>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</si>
  <si>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</si>
  <si>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</si>
  <si>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</si>
  <si>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</si>
  <si>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</si>
  <si>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</si>
  <si>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</si>
  <si>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</si>
  <si>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</si>
  <si>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</si>
  <si>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</si>
  <si>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</si>
  <si>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</si>
  <si>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</si>
  <si>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</si>
  <si>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</si>
  <si>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</si>
  <si>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</si>
  <si>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</si>
  <si>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</si>
  <si>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</si>
  <si>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</si>
  <si>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</si>
  <si>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</si>
  <si>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</si>
  <si>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</si>
  <si>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</si>
  <si>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</si>
  <si>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</si>
  <si>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</si>
  <si>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</si>
  <si>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</si>
  <si>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</si>
  <si>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</si>
  <si>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</si>
  <si>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</si>
  <si>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</si>
  <si>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</si>
  <si>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</si>
  <si>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</si>
  <si>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</si>
  <si>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</si>
  <si>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</si>
  <si>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</si>
  <si>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</si>
  <si>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</si>
  <si>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</si>
  <si>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</si>
  <si>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</si>
  <si>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</si>
  <si>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</si>
  <si>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</si>
  <si>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</si>
  <si>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</si>
  <si>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</si>
  <si>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</si>
  <si>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</si>
  <si>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</si>
  <si>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</si>
  <si>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</si>
  <si>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</si>
  <si>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</si>
  <si>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</si>
  <si>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</si>
  <si>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</si>
  <si>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</si>
  <si>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</si>
  <si>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</si>
  <si>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</si>
  <si>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</si>
  <si>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</si>
  <si>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</si>
  <si>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</si>
  <si>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</si>
  <si>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</si>
  <si>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</si>
  <si>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</si>
  <si>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</si>
  <si>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</si>
  <si>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</si>
  <si>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</si>
  <si>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</si>
  <si>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</si>
  <si>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</si>
  <si>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</si>
  <si>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</si>
  <si>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</si>
  <si>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</si>
  <si>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</si>
  <si>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</si>
  <si>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</si>
  <si>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</si>
  <si>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</si>
  <si>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</si>
  <si>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</si>
  <si>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</si>
  <si>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</si>
  <si>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</si>
  <si>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</si>
  <si>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</si>
  <si>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</si>
  <si>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</si>
  <si>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</si>
  <si>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</si>
  <si>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</si>
  <si>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</si>
  <si>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</si>
  <si>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</si>
  <si>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</si>
  <si>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</si>
  <si>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</si>
  <si>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</si>
  <si>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</si>
  <si>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</si>
  <si>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</si>
  <si>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</si>
  <si>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</si>
  <si>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</si>
  <si>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</si>
  <si>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</si>
  <si>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</si>
  <si>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</si>
  <si>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</si>
  <si>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</si>
  <si>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</si>
  <si>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</si>
  <si>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</si>
  <si>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</si>
  <si>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</si>
  <si>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</si>
  <si>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</si>
  <si>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</si>
  <si>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</si>
  <si>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</si>
  <si>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</si>
  <si>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</si>
  <si>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</si>
  <si>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</si>
  <si>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</si>
  <si>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</si>
  <si>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</si>
  <si>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</si>
  <si>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</si>
  <si>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</si>
  <si>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</si>
  <si>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</si>
  <si>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</si>
  <si>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</si>
  <si>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</si>
  <si>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</si>
  <si>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</si>
  <si>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</si>
  <si>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</si>
  <si>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</si>
  <si>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</si>
  <si>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</si>
  <si>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</si>
  <si>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</si>
  <si>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</si>
  <si>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</si>
  <si>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</si>
  <si>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</si>
  <si>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</si>
  <si>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</si>
  <si>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</si>
  <si>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</si>
  <si>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</si>
  <si>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</si>
  <si>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</si>
  <si>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</si>
  <si>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</si>
  <si>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</si>
  <si>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</si>
  <si>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</si>
  <si>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</si>
  <si>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</si>
  <si>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</si>
  <si>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</si>
  <si>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</si>
  <si>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</si>
  <si>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</si>
  <si>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</si>
  <si>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</si>
  <si>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</si>
  <si>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</si>
  <si>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</si>
  <si>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</si>
  <si>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</si>
  <si>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</si>
  <si>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</si>
  <si>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</si>
  <si>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</si>
  <si>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</si>
  <si>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</si>
  <si>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</si>
  <si>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</si>
  <si>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</si>
  <si>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</si>
  <si>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</si>
  <si>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</si>
  <si>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</si>
  <si>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</si>
  <si>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</si>
  <si>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</si>
  <si>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</si>
  <si>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</si>
  <si>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</si>
  <si>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</si>
  <si>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</si>
  <si>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</si>
  <si>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</si>
  <si>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</si>
  <si>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</si>
  <si>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</si>
  <si>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</si>
  <si>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</si>
  <si>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</si>
  <si>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</si>
  <si>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</si>
  <si>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</si>
  <si>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</si>
  <si>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</si>
  <si>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</si>
  <si>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</si>
  <si>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</si>
  <si>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</si>
  <si>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</si>
  <si>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</si>
  <si>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</si>
  <si>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</si>
  <si>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</si>
  <si>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</si>
  <si>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</si>
  <si>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</si>
  <si>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</si>
  <si>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</si>
  <si>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</si>
  <si>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</si>
  <si>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</si>
  <si>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</si>
  <si>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</si>
  <si>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</si>
  <si>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</si>
  <si>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</si>
  <si>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</si>
  <si>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</si>
  <si>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</si>
  <si>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</si>
  <si>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</si>
  <si>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</si>
  <si>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</si>
  <si>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</si>
  <si>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</si>
  <si>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</si>
  <si>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</si>
  <si>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</si>
  <si>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</si>
  <si>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</si>
  <si>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</si>
  <si>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</si>
  <si>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</si>
  <si>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</si>
  <si>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</si>
  <si>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</si>
  <si>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</si>
  <si>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</si>
  <si>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</si>
  <si>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</si>
  <si>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</si>
  <si>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</si>
  <si>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</si>
  <si>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</si>
  <si>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</si>
  <si>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</si>
  <si>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</si>
  <si>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</si>
  <si>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</si>
  <si>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</si>
  <si>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</si>
  <si>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</si>
  <si>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</si>
  <si>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</si>
  <si>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</si>
  <si>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</si>
  <si>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</si>
  <si>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</si>
  <si>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</si>
  <si>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</si>
  <si>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</si>
  <si>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</si>
  <si>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</si>
  <si>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</si>
  <si>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</si>
  <si>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</si>
  <si>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</si>
  <si>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</si>
  <si>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</si>
  <si>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</si>
  <si>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</si>
  <si>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</si>
  <si>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</si>
  <si>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</si>
  <si>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</si>
  <si>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</si>
  <si>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</si>
  <si>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</si>
  <si>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</si>
  <si>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</si>
  <si>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</si>
  <si>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</si>
  <si>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</si>
  <si>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</si>
  <si>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</si>
  <si>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</si>
  <si>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</si>
  <si>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</si>
  <si>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</si>
  <si>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</si>
  <si>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</si>
  <si>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</si>
  <si>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</si>
  <si>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</si>
  <si>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</si>
  <si>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</si>
  <si>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</si>
  <si>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</si>
  <si>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</si>
  <si>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</si>
  <si>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</si>
  <si>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</si>
  <si>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</si>
  <si>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</si>
  <si>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</si>
  <si>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</si>
  <si>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</si>
  <si>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</si>
  <si>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</si>
  <si>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</si>
  <si>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</si>
  <si>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</si>
  <si>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</si>
  <si>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</si>
  <si>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</si>
  <si>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</si>
  <si>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</si>
  <si>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</si>
  <si>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</si>
  <si>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</si>
  <si>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</si>
  <si>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</si>
  <si>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</si>
  <si>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</si>
  <si>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</si>
  <si>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</si>
  <si>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</si>
  <si>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</si>
  <si>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</si>
  <si>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</si>
  <si>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</si>
  <si>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</si>
  <si>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</si>
  <si>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</si>
  <si>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</si>
  <si>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</si>
  <si>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</si>
  <si>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</si>
  <si>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</si>
  <si>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</si>
  <si>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</si>
  <si>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</si>
  <si>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</si>
  <si>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</si>
  <si>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</si>
  <si>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</si>
  <si>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</si>
  <si>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</si>
  <si>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</si>
  <si>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</si>
  <si>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</si>
  <si>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</si>
  <si>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</si>
  <si>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</si>
  <si>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</si>
  <si>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</si>
  <si>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</si>
  <si>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</si>
  <si>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</si>
  <si>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</si>
  <si>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</si>
  <si>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</si>
  <si>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</si>
  <si>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</si>
  <si>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</si>
  <si>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</si>
  <si>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</si>
  <si>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</si>
  <si>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</si>
  <si>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</si>
  <si>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</si>
  <si>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</si>
  <si>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</si>
  <si>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</si>
  <si>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</si>
  <si>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</si>
  <si>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</si>
  <si>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</si>
  <si>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</si>
  <si>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</si>
  <si>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</si>
  <si>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</si>
  <si>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</si>
  <si>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</si>
  <si>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</si>
  <si>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</si>
  <si>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</si>
  <si>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</si>
  <si>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</si>
  <si>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</si>
  <si>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</si>
  <si>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</si>
  <si>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</si>
  <si>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</si>
  <si>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</si>
  <si>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</si>
  <si>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</si>
  <si>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</si>
  <si>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</si>
  <si>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</si>
  <si>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</si>
  <si>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</si>
  <si>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</si>
  <si>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</si>
  <si>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</si>
  <si>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</si>
  <si>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</si>
  <si>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</si>
  <si>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</si>
  <si>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</si>
  <si>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</si>
  <si>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</si>
  <si>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</si>
  <si>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</si>
  <si>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</si>
  <si>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</si>
  <si>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</si>
  <si>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</si>
  <si>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</si>
  <si>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</si>
  <si>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</si>
  <si>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</si>
  <si>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</si>
  <si>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</si>
  <si>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</si>
  <si>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</si>
  <si>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</si>
  <si>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</si>
  <si>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</si>
  <si>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</si>
  <si>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</si>
  <si>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</si>
  <si>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</si>
  <si>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</si>
  <si>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</si>
  <si>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</si>
  <si>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</si>
  <si>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</si>
  <si>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</si>
  <si>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</si>
  <si>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</si>
  <si>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</si>
  <si>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</si>
  <si>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</si>
  <si>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</si>
  <si>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</si>
  <si>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</si>
  <si>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</si>
  <si>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</si>
  <si>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</si>
  <si>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</si>
  <si>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</si>
  <si>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</si>
  <si>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</si>
  <si>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</si>
  <si>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</si>
  <si>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</si>
  <si>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</si>
  <si>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</si>
  <si>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</si>
  <si>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</si>
  <si>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</si>
  <si>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</si>
  <si>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</si>
  <si>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</si>
  <si>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</si>
  <si>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</si>
  <si>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</si>
  <si>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</si>
  <si>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</si>
  <si>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</si>
  <si>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</si>
  <si>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</si>
  <si>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</si>
  <si>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</si>
  <si>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</si>
  <si>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</si>
  <si>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</si>
  <si>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</si>
  <si>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</si>
  <si>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</si>
  <si>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</si>
  <si>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</si>
  <si>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</si>
  <si>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</si>
  <si>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</si>
  <si>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</si>
  <si>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</si>
  <si>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</si>
  <si>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</si>
  <si>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</si>
  <si>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</si>
  <si>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</si>
  <si>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</si>
  <si>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</si>
  <si>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</si>
  <si>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</si>
  <si>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</si>
  <si>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</si>
  <si>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</si>
  <si>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</si>
  <si>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</si>
  <si>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</si>
  <si>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</si>
  <si>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</si>
  <si>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</si>
  <si>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</si>
  <si>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</si>
  <si>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</si>
  <si>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</si>
  <si>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</si>
  <si>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</si>
  <si>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</si>
  <si>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</si>
  <si>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</si>
  <si>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</si>
  <si>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</si>
  <si>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</si>
  <si>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</si>
  <si>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</si>
  <si>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</si>
  <si>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</si>
  <si>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</si>
  <si>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</si>
  <si>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</si>
  <si>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</si>
  <si>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</si>
  <si>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</si>
  <si>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</si>
  <si>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</si>
  <si>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</si>
  <si>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</si>
  <si>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</si>
  <si>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</si>
  <si>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</si>
  <si>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</si>
  <si>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</si>
  <si>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</si>
  <si>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</si>
  <si>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</si>
  <si>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</si>
  <si>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</si>
  <si>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</si>
  <si>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</si>
  <si>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</si>
  <si>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</si>
  <si>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</si>
  <si>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</si>
  <si>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</si>
  <si>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</si>
  <si>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</si>
  <si>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</si>
  <si>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</si>
  <si>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</si>
  <si>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</si>
  <si>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</si>
  <si>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</si>
  <si>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</si>
  <si>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</si>
  <si>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</si>
  <si>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</si>
  <si>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</si>
  <si>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</si>
  <si>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</si>
  <si>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</si>
  <si>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</si>
  <si>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</si>
  <si>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</si>
  <si>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</si>
  <si>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</si>
  <si>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</si>
  <si>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</si>
  <si>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</si>
  <si>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</si>
  <si>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</si>
  <si>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</si>
  <si>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</si>
  <si>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</si>
  <si>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</si>
  <si>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</si>
  <si>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</si>
  <si>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</si>
  <si>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</si>
  <si>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</si>
  <si>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</si>
  <si>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</si>
  <si>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</si>
  <si>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</si>
  <si>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</si>
  <si>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</si>
  <si>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</si>
  <si>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</si>
  <si>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</si>
  <si>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</si>
  <si>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</si>
  <si>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</si>
  <si>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</si>
  <si>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</si>
  <si>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</si>
  <si>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</si>
  <si>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</si>
  <si>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</si>
  <si>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</si>
  <si>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</si>
  <si>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</si>
  <si>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</si>
  <si>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</si>
  <si>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</si>
  <si>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</si>
  <si>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</si>
  <si>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</si>
  <si>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</si>
  <si>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</si>
  <si>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</si>
  <si>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</si>
  <si>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</si>
  <si>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</si>
  <si>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</si>
  <si>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</si>
  <si>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</si>
  <si>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</si>
  <si>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</si>
  <si>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</si>
  <si>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</si>
  <si>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</si>
  <si>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</si>
  <si>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</si>
  <si>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</si>
  <si>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</si>
  <si>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</si>
  <si>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</si>
  <si>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</si>
  <si>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</si>
  <si>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</si>
  <si>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</si>
  <si>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</si>
  <si>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</si>
  <si>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</si>
  <si>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</si>
  <si>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</si>
  <si>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</si>
  <si>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</si>
  <si>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</si>
  <si>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</si>
  <si>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</si>
  <si>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</si>
  <si>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</si>
  <si>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</si>
  <si>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</si>
  <si>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</si>
  <si>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</si>
  <si>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</si>
  <si>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</si>
  <si>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</si>
  <si>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</si>
  <si>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</si>
  <si>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</si>
  <si>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</si>
  <si>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</si>
  <si>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</si>
  <si>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</si>
  <si>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</si>
  <si>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</si>
  <si>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</si>
  <si>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</si>
  <si>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</si>
  <si>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</si>
  <si>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</si>
  <si>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</si>
  <si>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</si>
  <si>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</si>
  <si>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</si>
  <si>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</si>
  <si>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</si>
  <si>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</si>
  <si>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</si>
  <si>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</si>
  <si>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</si>
  <si>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</si>
  <si>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</si>
  <si>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</si>
  <si>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</si>
  <si>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</si>
  <si>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</si>
  <si>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</si>
  <si>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</si>
  <si>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</si>
  <si>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</si>
  <si>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</si>
  <si>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</si>
  <si>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</si>
  <si>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</si>
  <si>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</si>
  <si>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</si>
  <si>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</si>
  <si>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</si>
  <si>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</si>
  <si>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</si>
  <si>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</si>
  <si>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</si>
  <si>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</si>
  <si>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</si>
  <si>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</si>
  <si>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</si>
  <si>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</si>
  <si>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</si>
  <si>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</si>
  <si>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</si>
  <si>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</si>
  <si>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</si>
  <si>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</si>
  <si>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</si>
  <si>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</si>
  <si>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</si>
  <si>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</si>
  <si>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</si>
  <si>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</si>
  <si>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</si>
  <si>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</si>
  <si>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</si>
  <si>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</si>
  <si>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</si>
  <si>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</si>
  <si>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</si>
  <si>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</si>
  <si>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</si>
  <si>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</si>
  <si>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</si>
  <si>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</si>
  <si>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</si>
  <si>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</si>
  <si>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</si>
  <si>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</si>
  <si>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</si>
  <si>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</si>
  <si>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</si>
  <si>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</si>
  <si>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</si>
  <si>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</si>
  <si>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</si>
  <si>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</si>
  <si>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</si>
  <si>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</si>
  <si>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</si>
  <si>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</si>
  <si>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</si>
  <si>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</si>
  <si>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</si>
  <si>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</si>
  <si>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</si>
  <si>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</si>
  <si>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</si>
  <si>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</si>
  <si>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</si>
  <si>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</si>
  <si>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</si>
  <si>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</si>
  <si>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</si>
  <si>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</si>
  <si>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</si>
  <si>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</si>
  <si>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</si>
  <si>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</si>
  <si>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</si>
  <si>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</si>
  <si>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</si>
  <si>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</si>
  <si>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</si>
  <si>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</si>
  <si>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</si>
  <si>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</si>
  <si>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</si>
  <si>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</si>
  <si>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</si>
  <si>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</si>
  <si>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</si>
  <si>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</si>
  <si>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</si>
  <si>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</si>
  <si>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</si>
  <si>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</si>
  <si>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</si>
  <si>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</si>
  <si>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</si>
  <si>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</si>
  <si>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</si>
  <si>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</si>
  <si>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</si>
  <si>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</si>
  <si>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</si>
  <si>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</si>
  <si>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</si>
  <si>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</si>
  <si>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</si>
  <si>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</si>
  <si>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</si>
  <si>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</si>
  <si>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</si>
  <si>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</si>
  <si>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</si>
  <si>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</si>
  <si>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</si>
  <si>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</si>
  <si>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</si>
  <si>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</si>
  <si>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</si>
  <si>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</si>
  <si>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</si>
  <si>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</si>
  <si>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</si>
  <si>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</si>
  <si>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</si>
  <si>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</si>
  <si>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</si>
  <si>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</si>
  <si>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</si>
  <si>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</si>
  <si>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</si>
  <si>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</si>
  <si>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</si>
  <si>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</si>
  <si>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</si>
  <si>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</si>
  <si>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</si>
  <si>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</si>
  <si>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</si>
  <si>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</si>
  <si>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</si>
  <si>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</si>
  <si>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</si>
  <si>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</si>
  <si>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</si>
  <si>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</si>
  <si>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</si>
  <si>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</si>
  <si>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</si>
  <si>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</si>
  <si>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</si>
  <si>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</si>
  <si>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</si>
  <si>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</si>
  <si>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</si>
  <si>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</si>
  <si>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</si>
  <si>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</si>
  <si>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</si>
  <si>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</si>
  <si>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</si>
  <si>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</si>
  <si>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</si>
  <si>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</si>
  <si>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</si>
  <si>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</si>
  <si>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</si>
  <si>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</si>
  <si>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</si>
  <si>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</si>
  <si>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</si>
  <si>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</si>
  <si>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</si>
  <si>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</si>
  <si>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</si>
  <si>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</si>
  <si>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</si>
  <si>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</si>
  <si>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</si>
  <si>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</si>
  <si>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</si>
  <si>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</si>
  <si>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</si>
  <si>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</si>
  <si>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</si>
  <si>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</si>
  <si>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</si>
  <si>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</si>
  <si>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</si>
  <si>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</si>
  <si>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</si>
  <si>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</si>
  <si>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</si>
  <si>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</si>
  <si>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</si>
  <si>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</si>
  <si>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</si>
  <si>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</si>
  <si>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</si>
  <si>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</si>
  <si>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</si>
  <si>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</si>
  <si>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</si>
  <si>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</si>
  <si>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</si>
  <si>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</si>
  <si>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</si>
  <si>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</si>
  <si>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</si>
  <si>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</si>
  <si>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</si>
  <si>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</si>
  <si>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</si>
  <si>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</si>
  <si>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</si>
  <si>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</si>
  <si>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</si>
  <si>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</si>
  <si>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</si>
  <si>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</si>
  <si>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</si>
  <si>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</si>
  <si>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</si>
  <si>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</si>
  <si>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</si>
  <si>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</si>
  <si>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</si>
  <si>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</si>
  <si>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</si>
  <si>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</si>
  <si>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</si>
  <si>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</si>
  <si>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</si>
  <si>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</si>
  <si>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</si>
  <si>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</si>
  <si>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</si>
  <si>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</si>
  <si>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</si>
  <si>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</si>
  <si>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</si>
  <si>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</si>
  <si>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</si>
  <si>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</si>
  <si>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</si>
  <si>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</si>
  <si>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</si>
  <si>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</si>
  <si>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</si>
  <si>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</si>
  <si>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</si>
  <si>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</si>
  <si>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</si>
  <si>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</si>
  <si>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</si>
  <si>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</si>
  <si>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</si>
  <si>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</si>
  <si>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</si>
  <si>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</si>
  <si>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</si>
  <si>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</si>
  <si>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</si>
  <si>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</si>
  <si>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</si>
  <si>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</si>
  <si>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</si>
  <si>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</si>
  <si>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</si>
  <si>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</si>
  <si>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</si>
  <si>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</si>
  <si>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</si>
  <si>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</si>
  <si>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</si>
  <si>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</si>
  <si>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</si>
  <si>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</si>
  <si>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</si>
  <si>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</si>
  <si>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</si>
  <si>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</si>
  <si>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</si>
  <si>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</si>
  <si>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</si>
  <si>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</si>
  <si>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</si>
  <si>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</si>
  <si>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</si>
  <si>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</si>
  <si>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</si>
  <si>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</si>
  <si>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</si>
  <si>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</si>
  <si>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</si>
  <si>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</si>
  <si>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</si>
  <si>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</si>
  <si>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</si>
  <si>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</si>
  <si>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</si>
  <si>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</si>
  <si>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</si>
  <si>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</si>
  <si>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</si>
  <si>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</si>
  <si>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</si>
  <si>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</si>
  <si>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</si>
  <si>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</si>
  <si>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</si>
  <si>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</si>
  <si>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</si>
  <si>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</si>
  <si>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</si>
  <si>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</si>
  <si>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</si>
  <si>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</si>
  <si>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</si>
  <si>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</si>
  <si>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</si>
  <si>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</si>
  <si>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</si>
  <si>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</si>
  <si>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</si>
  <si>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</si>
  <si>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</si>
  <si>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</si>
  <si>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</si>
  <si>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</si>
  <si>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</si>
  <si>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</si>
  <si>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</si>
  <si>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</si>
  <si>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</si>
  <si>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</si>
  <si>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</si>
  <si>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</si>
  <si>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</si>
  <si>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</si>
  <si>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</si>
  <si>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</si>
  <si>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</si>
  <si>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</si>
  <si>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</si>
  <si>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</si>
  <si>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</si>
  <si>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</si>
  <si>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</si>
  <si>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</si>
  <si>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</si>
  <si>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</si>
  <si>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</si>
  <si>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</si>
  <si>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</si>
  <si>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</si>
  <si>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</si>
  <si>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</si>
  <si>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</si>
  <si>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</si>
  <si>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</si>
  <si>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</si>
  <si>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</si>
  <si>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</si>
  <si>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</si>
  <si>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</si>
  <si>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</si>
  <si>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</si>
  <si>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</si>
  <si>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</si>
  <si>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</si>
  <si>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</si>
  <si>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</si>
  <si>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</si>
  <si>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</si>
  <si>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</si>
  <si>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</si>
  <si>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</si>
  <si>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</si>
  <si>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</si>
  <si>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</si>
  <si>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</si>
  <si>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</si>
  <si>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</si>
  <si>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</si>
  <si>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</si>
  <si>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</si>
  <si>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</si>
  <si>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</si>
  <si>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</si>
  <si>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</si>
  <si>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</si>
  <si>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</si>
  <si>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</si>
  <si>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</si>
  <si>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</si>
  <si>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</si>
  <si>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</si>
  <si>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</si>
  <si>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</si>
  <si>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</si>
  <si>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</si>
  <si>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</si>
  <si>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</si>
  <si>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</si>
  <si>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</si>
  <si>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</si>
  <si>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</si>
  <si>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</si>
  <si>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</si>
  <si>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</si>
  <si>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</si>
  <si>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</si>
  <si>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</si>
  <si>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</si>
  <si>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</si>
  <si>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</si>
  <si>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</si>
  <si>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</si>
  <si>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</si>
  <si>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</si>
  <si>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</si>
  <si>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</si>
  <si>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</si>
  <si>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</si>
  <si>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</si>
  <si>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</si>
  <si>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</si>
  <si>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</si>
  <si>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</si>
  <si>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</si>
  <si>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</si>
  <si>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</si>
  <si>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</si>
  <si>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</si>
  <si>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</si>
  <si>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</si>
  <si>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</si>
  <si>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</si>
  <si>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</si>
  <si>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</si>
  <si>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</si>
  <si>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</si>
  <si>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</si>
  <si>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</si>
  <si>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</si>
  <si>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</si>
  <si>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</si>
  <si>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</si>
  <si>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</si>
  <si>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</si>
  <si>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</si>
  <si>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</si>
  <si>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</si>
  <si>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</si>
  <si>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</si>
  <si>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</si>
  <si>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</si>
  <si>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</si>
  <si>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</si>
  <si>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</si>
  <si>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</si>
  <si>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</si>
  <si>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</si>
  <si>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</si>
  <si>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</si>
  <si>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</si>
  <si>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</si>
  <si>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</si>
  <si>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</si>
  <si>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</si>
  <si>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</si>
  <si>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</si>
  <si>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</si>
  <si>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</si>
  <si>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</si>
  <si>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</si>
  <si>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</si>
  <si>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</si>
  <si>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</si>
  <si>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</si>
  <si>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</si>
  <si>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</si>
  <si>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</si>
  <si>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</si>
  <si>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</si>
  <si>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</si>
  <si>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</si>
  <si>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</si>
  <si>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</si>
  <si>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</si>
  <si>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</si>
  <si>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</si>
  <si>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</si>
  <si>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</si>
  <si>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</si>
  <si>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</si>
  <si>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</si>
  <si>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</si>
  <si>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</si>
  <si>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</si>
  <si>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</si>
  <si>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</si>
  <si>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</si>
  <si>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</si>
  <si>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</si>
  <si>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</si>
  <si>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</si>
  <si>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</si>
  <si>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</si>
  <si>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</si>
  <si>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</si>
  <si>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</si>
  <si>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</si>
  <si>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</si>
  <si>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</si>
  <si>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</si>
  <si>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</si>
  <si>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</si>
  <si>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</si>
  <si>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</si>
  <si>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</si>
  <si>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</si>
  <si>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</si>
  <si>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</si>
  <si>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</si>
  <si>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</si>
  <si>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</si>
  <si>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</si>
  <si>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</si>
  <si>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</si>
  <si>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</si>
  <si>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</si>
  <si>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</si>
  <si>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</si>
  <si>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</si>
  <si>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</si>
  <si>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</si>
  <si>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</si>
  <si>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</si>
  <si>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</si>
  <si>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</si>
  <si>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</si>
  <si>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</si>
  <si>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</si>
  <si>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</si>
  <si>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</si>
  <si>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</si>
  <si>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</si>
  <si>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</si>
  <si>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</si>
  <si>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</si>
  <si>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</si>
  <si>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</si>
  <si>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</si>
  <si>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</si>
  <si>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</si>
  <si>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</si>
  <si>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</si>
  <si>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</si>
  <si>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</si>
  <si>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</si>
  <si>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</si>
  <si>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</si>
  <si>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</si>
  <si>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</si>
  <si>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</si>
  <si>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</si>
  <si>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</si>
  <si>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</si>
  <si>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</si>
  <si>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</si>
  <si>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</si>
  <si>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</si>
  <si>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</si>
  <si>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</si>
  <si>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</si>
  <si>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</si>
  <si>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</si>
  <si>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</si>
  <si>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</si>
  <si>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</si>
  <si>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</si>
  <si>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</si>
  <si>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</si>
  <si>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</si>
  <si>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</si>
  <si>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</si>
  <si>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</si>
  <si>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</si>
  <si>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</si>
  <si>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</si>
  <si>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</si>
  <si>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</si>
  <si>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</si>
  <si>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</si>
  <si>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</si>
  <si>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</si>
  <si>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</si>
  <si>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</si>
  <si>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</si>
  <si>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</si>
  <si>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</si>
  <si>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</si>
  <si>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</si>
  <si>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</si>
  <si>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</si>
  <si>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</si>
  <si>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</si>
  <si>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</si>
  <si>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</si>
  <si>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</si>
  <si>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</si>
  <si>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</si>
  <si>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</si>
  <si>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</si>
  <si>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</si>
  <si>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</si>
  <si>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</si>
  <si>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</si>
  <si>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</si>
  <si>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</si>
  <si>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</si>
  <si>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</si>
  <si>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</si>
  <si>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</si>
  <si>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</si>
  <si>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</si>
  <si>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</si>
  <si>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</si>
  <si>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</si>
  <si>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</si>
  <si>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</si>
  <si>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</si>
  <si>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</si>
  <si>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</si>
  <si>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</si>
  <si>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</si>
  <si>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</si>
  <si>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</si>
  <si>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</si>
  <si>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</si>
  <si>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</si>
  <si>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</si>
  <si>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</si>
  <si>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</si>
  <si>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</si>
  <si>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</si>
  <si>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</si>
  <si>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</si>
  <si>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</si>
  <si>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</si>
  <si>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</si>
  <si>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</si>
  <si>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</si>
  <si>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</si>
  <si>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</si>
  <si>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</si>
  <si>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</si>
  <si>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</si>
  <si>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</si>
  <si>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</si>
  <si>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</si>
  <si>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</si>
  <si>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</si>
  <si>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</si>
  <si>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</si>
  <si>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</si>
  <si>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</si>
  <si>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</si>
  <si>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</si>
  <si>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</si>
  <si>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</si>
  <si>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</si>
  <si>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</si>
  <si>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</si>
  <si>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</si>
  <si>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</si>
  <si>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</si>
  <si>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</si>
  <si>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</si>
  <si>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</si>
  <si>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</si>
  <si>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</si>
  <si>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</si>
  <si>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</si>
  <si>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</si>
  <si>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</si>
  <si>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</si>
  <si>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</si>
  <si>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</si>
  <si>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</si>
  <si>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</si>
  <si>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</si>
  <si>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</si>
  <si>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</si>
  <si>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</si>
  <si>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</si>
  <si>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</si>
  <si>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</si>
  <si>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</si>
  <si>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</si>
  <si>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</si>
  <si>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</si>
  <si>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</si>
  <si>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</si>
  <si>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</si>
  <si>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</si>
  <si>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</si>
  <si>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</si>
  <si>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</si>
  <si>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</si>
  <si>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</si>
  <si>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</si>
  <si>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</si>
  <si>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</si>
  <si>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</si>
  <si>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</si>
  <si>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</si>
  <si>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</si>
  <si>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</si>
  <si>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</si>
  <si>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</si>
  <si>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</si>
  <si>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</si>
  <si>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</si>
  <si>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</si>
  <si>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</si>
  <si>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</si>
  <si>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</si>
  <si>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</si>
  <si>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</si>
  <si>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</si>
  <si>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</si>
  <si>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</si>
  <si>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</si>
  <si>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</si>
  <si>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</si>
  <si>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</si>
  <si>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</si>
  <si>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</si>
  <si>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</si>
  <si>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</si>
  <si>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</si>
  <si>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</si>
  <si>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</si>
  <si>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</si>
  <si>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</si>
  <si>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</si>
  <si>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</si>
  <si>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</si>
  <si>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</si>
  <si>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</si>
  <si>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</si>
  <si>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</si>
  <si>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</si>
  <si>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</si>
  <si>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</si>
  <si>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</si>
  <si>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</si>
  <si>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</si>
  <si>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</si>
  <si>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</si>
  <si>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</si>
  <si>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</si>
  <si>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</si>
  <si>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</si>
  <si>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</si>
  <si>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</si>
  <si>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</si>
  <si>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</si>
  <si>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</si>
  <si>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</si>
  <si>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</si>
  <si>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</si>
  <si>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</si>
  <si>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</si>
  <si>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</si>
  <si>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</si>
  <si>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</si>
  <si>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</si>
  <si>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</si>
  <si>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</si>
  <si>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</si>
  <si>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</si>
  <si>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</si>
  <si>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</si>
  <si>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</si>
  <si>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</si>
  <si>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</si>
  <si>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</si>
  <si>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</si>
  <si>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</si>
  <si>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</si>
  <si>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</si>
  <si>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</si>
  <si>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</si>
  <si>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</si>
  <si>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</si>
  <si>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</si>
  <si>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</si>
  <si>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</si>
  <si>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</si>
  <si>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</si>
  <si>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</si>
  <si>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</si>
  <si>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</si>
  <si>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</si>
  <si>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</si>
  <si>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</si>
  <si>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</si>
  <si>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</si>
  <si>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</si>
  <si>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</si>
  <si>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</si>
  <si>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</si>
  <si>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</si>
  <si>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</si>
  <si>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</si>
  <si>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</si>
  <si>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</si>
  <si>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</si>
  <si>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</si>
  <si>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</si>
  <si>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</si>
  <si>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</si>
  <si>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</si>
  <si>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</si>
  <si>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</si>
  <si>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</si>
  <si>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</si>
  <si>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</si>
  <si>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</si>
  <si>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</si>
  <si>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</si>
  <si>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</si>
  <si>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</si>
  <si>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</si>
  <si>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</si>
  <si>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</si>
  <si>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</si>
  <si>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</si>
  <si>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</si>
  <si>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</si>
  <si>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</si>
  <si>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</si>
  <si>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</si>
  <si>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</si>
  <si>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</si>
  <si>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</si>
  <si>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</si>
  <si>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</si>
  <si>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</si>
  <si>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</si>
  <si>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</si>
  <si>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</si>
  <si>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</si>
  <si>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</si>
  <si>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</si>
  <si>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</si>
  <si>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</si>
  <si>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</si>
  <si>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</si>
  <si>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</si>
  <si>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</si>
  <si>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</si>
  <si>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</si>
  <si>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</si>
  <si>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</si>
  <si>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</si>
  <si>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</si>
  <si>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</si>
  <si>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</si>
  <si>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</si>
  <si>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</si>
  <si>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</si>
  <si>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</si>
  <si>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</si>
  <si>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</si>
  <si>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</si>
  <si>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</si>
  <si>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</si>
  <si>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</si>
  <si>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</si>
  <si>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</si>
  <si>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</si>
  <si>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</si>
  <si>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</si>
  <si>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</si>
  <si>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</si>
  <si>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</si>
  <si>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</si>
  <si>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</si>
  <si>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</si>
  <si>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</si>
  <si>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</si>
  <si>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</si>
  <si>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</si>
  <si>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</si>
  <si>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</si>
  <si>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</si>
  <si>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</si>
  <si>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</si>
  <si>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</si>
  <si>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</si>
  <si>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</si>
  <si>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</si>
  <si>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</si>
  <si>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</si>
  <si>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</si>
  <si>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</si>
  <si>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</si>
  <si>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</si>
  <si>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</si>
  <si>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</si>
  <si>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</si>
  <si>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</si>
  <si>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</si>
  <si>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</si>
  <si>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</si>
  <si>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</si>
  <si>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</si>
  <si>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</si>
  <si>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</si>
  <si>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</si>
  <si>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</si>
  <si>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</si>
  <si>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</si>
  <si>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</si>
  <si>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</si>
  <si>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</si>
  <si>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</si>
  <si>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</si>
  <si>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</si>
  <si>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</si>
  <si>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</si>
  <si>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</si>
  <si>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</si>
  <si>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</si>
  <si>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</si>
  <si>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</si>
  <si>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</si>
  <si>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</si>
  <si>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</si>
  <si>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</si>
  <si>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</si>
  <si>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</si>
  <si>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</si>
  <si>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</si>
  <si>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</si>
  <si>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</si>
  <si>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</si>
  <si>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</si>
  <si>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</si>
  <si>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</si>
  <si>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</si>
  <si>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</si>
  <si>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</si>
  <si>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</si>
  <si>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</si>
  <si>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</si>
  <si>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</si>
  <si>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</si>
  <si>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</si>
  <si>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</si>
  <si>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</si>
  <si>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</si>
  <si>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</si>
  <si>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</si>
  <si>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</si>
  <si>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</si>
  <si>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</si>
  <si>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</si>
  <si>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</si>
  <si>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</si>
  <si>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</si>
  <si>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</si>
  <si>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</si>
  <si>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</si>
  <si>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</si>
  <si>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</si>
  <si>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</si>
  <si>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</si>
  <si>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</si>
  <si>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</si>
  <si>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</si>
  <si>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</si>
  <si>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</si>
  <si>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</si>
  <si>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</si>
  <si>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</si>
  <si>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</si>
  <si>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</si>
  <si>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</si>
  <si>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</si>
  <si>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</si>
  <si>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</si>
  <si>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</si>
  <si>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</si>
  <si>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</si>
  <si>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</si>
  <si>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</si>
  <si>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</si>
  <si>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</si>
  <si>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</si>
  <si>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</si>
  <si>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</si>
  <si>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</si>
  <si>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</si>
  <si>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</si>
  <si>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</si>
  <si>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</si>
  <si>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</si>
  <si>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</si>
  <si>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</si>
  <si>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</si>
  <si>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</si>
  <si>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</si>
  <si>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</si>
  <si>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</si>
  <si>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</si>
  <si>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</si>
  <si>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</si>
  <si>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</si>
  <si>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</si>
  <si>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</si>
  <si>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</si>
  <si>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</si>
  <si>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</si>
  <si>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</si>
  <si>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</si>
  <si>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</si>
  <si>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</si>
  <si>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</si>
  <si>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</si>
  <si>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</si>
  <si>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</si>
  <si>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</si>
  <si>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</si>
  <si>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</si>
  <si>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</si>
  <si>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</si>
  <si>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</si>
  <si>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</si>
  <si>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</si>
  <si>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</si>
  <si>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</si>
  <si>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</si>
  <si>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</si>
  <si>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</si>
  <si>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</si>
  <si>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</si>
  <si>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</si>
  <si>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</si>
  <si>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</si>
  <si>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</si>
  <si>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</si>
  <si>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</si>
  <si>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</si>
  <si>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</si>
  <si>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</si>
  <si>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</si>
  <si>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</si>
  <si>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</si>
  <si>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</si>
  <si>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</si>
  <si>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</si>
  <si>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</si>
  <si>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</si>
  <si>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</si>
  <si>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</si>
  <si>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</si>
  <si>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</si>
  <si>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</si>
  <si>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</si>
  <si>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</si>
  <si>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</si>
  <si>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</si>
  <si>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</si>
  <si>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</si>
  <si>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</si>
  <si>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</si>
  <si>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</si>
  <si>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</si>
  <si>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</si>
  <si>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</si>
  <si>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</si>
  <si>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</si>
  <si>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</si>
  <si>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</si>
  <si>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</si>
  <si>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</si>
  <si>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</si>
  <si>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</si>
  <si>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</si>
  <si>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</si>
  <si>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</si>
  <si>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</si>
  <si>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</si>
  <si>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</si>
  <si>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</si>
  <si>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</si>
  <si>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</si>
  <si>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</si>
  <si>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</si>
  <si>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</si>
  <si>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</si>
  <si>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</si>
  <si>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</si>
  <si>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</si>
  <si>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</si>
  <si>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</si>
  <si>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</si>
  <si>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</si>
  <si>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</si>
  <si>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</si>
  <si>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</si>
  <si>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</si>
  <si>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</si>
  <si>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</si>
  <si>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</si>
  <si>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</si>
  <si>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</si>
  <si>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</si>
  <si>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</si>
  <si>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</si>
  <si>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</si>
  <si>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</si>
  <si>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</si>
  <si>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</si>
  <si>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</si>
  <si>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</si>
  <si>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</si>
  <si>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</si>
  <si>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</si>
  <si>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</si>
  <si>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</si>
  <si>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</si>
  <si>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</si>
  <si>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</si>
  <si>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</si>
  <si>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</si>
  <si>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</si>
  <si>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</si>
  <si>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</si>
  <si>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</si>
  <si>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</si>
  <si>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</si>
  <si>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</si>
  <si>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</si>
  <si>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</si>
  <si>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</si>
  <si>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</si>
  <si>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</si>
  <si>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</si>
  <si>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</si>
  <si>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</si>
  <si>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</si>
  <si>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</si>
  <si>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</si>
  <si>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</si>
  <si>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</si>
  <si>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</si>
  <si>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</si>
  <si>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</si>
  <si>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</si>
  <si>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</si>
  <si>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</si>
  <si>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</si>
  <si>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</si>
  <si>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</si>
  <si>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</si>
  <si>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</si>
  <si>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</si>
  <si>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</si>
  <si>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</si>
  <si>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</si>
  <si>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</si>
  <si>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</si>
  <si>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</si>
  <si>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</si>
  <si>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</si>
  <si>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</si>
  <si>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</si>
  <si>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</si>
  <si>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</si>
  <si>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</si>
  <si>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</si>
  <si>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</si>
  <si>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</si>
  <si>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</si>
  <si>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</si>
  <si>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</si>
  <si>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</si>
  <si>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</si>
  <si>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</si>
  <si>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</si>
  <si>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</si>
  <si>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</si>
  <si>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</si>
  <si>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</si>
  <si>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</si>
  <si>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</si>
  <si>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</si>
  <si>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</si>
  <si>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</si>
  <si>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</si>
  <si>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</si>
  <si>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</si>
  <si>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</si>
  <si>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</si>
  <si>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</si>
  <si>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</si>
  <si>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</si>
  <si>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</si>
  <si>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</si>
  <si>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</si>
  <si>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</si>
  <si>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</si>
  <si>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</si>
  <si>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</si>
  <si>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</si>
  <si>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</si>
  <si>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</si>
  <si>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</si>
  <si>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</si>
  <si>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</si>
  <si>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</si>
  <si>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</si>
  <si>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</si>
  <si>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</si>
  <si>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</si>
  <si>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</si>
  <si>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</si>
  <si>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</si>
  <si>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</si>
  <si>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</si>
  <si>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</si>
  <si>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</si>
  <si>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</si>
  <si>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</si>
  <si>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</si>
  <si>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</si>
  <si>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</si>
  <si>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</si>
  <si>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</si>
  <si>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</si>
  <si>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</si>
  <si>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</si>
  <si>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</si>
  <si>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</si>
  <si>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</si>
  <si>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</si>
  <si>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</si>
  <si>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</si>
  <si>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</si>
  <si>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</si>
  <si>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</si>
  <si>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</si>
  <si>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</si>
  <si>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</si>
  <si>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</si>
  <si>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</si>
  <si>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</si>
  <si>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</si>
  <si>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</si>
  <si>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</si>
  <si>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</si>
  <si>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</si>
  <si>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</si>
  <si>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</si>
  <si>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</si>
  <si>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</si>
  <si>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</si>
  <si>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</si>
  <si>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</si>
  <si>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</si>
  <si>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</si>
  <si>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</si>
  <si>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</si>
  <si>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</si>
  <si>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</si>
  <si>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</si>
  <si>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</si>
  <si>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</si>
  <si>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</si>
  <si>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</si>
  <si>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</si>
  <si>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</si>
  <si>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</si>
  <si>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</si>
  <si>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</si>
  <si>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</si>
  <si>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</si>
  <si>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</si>
  <si>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</si>
  <si>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</si>
  <si>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</si>
  <si>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</si>
  <si>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</si>
  <si>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</si>
  <si>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</si>
  <si>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</si>
  <si>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</si>
  <si>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</si>
  <si>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</si>
  <si>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</si>
  <si>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</si>
  <si>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</si>
  <si>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</si>
  <si>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</si>
  <si>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</si>
  <si>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</si>
  <si>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</si>
  <si>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</si>
  <si>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</si>
  <si>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</si>
  <si>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</si>
  <si>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</si>
  <si>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</si>
  <si>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</si>
  <si>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</si>
  <si>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</si>
  <si>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</si>
  <si>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</si>
  <si>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</si>
  <si>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</si>
  <si>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</si>
  <si>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</si>
  <si>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</si>
  <si>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</si>
  <si>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</si>
  <si>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</si>
  <si>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</si>
  <si>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</si>
  <si>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</si>
  <si>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</si>
  <si>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</si>
  <si>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</si>
  <si>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</si>
  <si>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</si>
  <si>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</si>
  <si>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</si>
  <si>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</si>
  <si>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</si>
  <si>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</si>
  <si>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</si>
  <si>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</si>
  <si>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</si>
  <si>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</si>
  <si>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</si>
  <si>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</si>
  <si>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</si>
  <si>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</si>
  <si>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</si>
  <si>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</si>
  <si>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</si>
  <si>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</si>
  <si>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</si>
  <si>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</si>
  <si>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</si>
  <si>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</si>
  <si>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</si>
  <si>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</si>
  <si>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</si>
  <si>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</si>
  <si>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</si>
  <si>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</si>
  <si>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</si>
  <si>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</si>
  <si>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</si>
  <si>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</si>
  <si>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</si>
  <si>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</si>
  <si>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</si>
  <si>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</si>
  <si>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</si>
  <si>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</si>
  <si>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</si>
  <si>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</si>
  <si>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</si>
  <si>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</si>
  <si>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</si>
  <si>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</si>
  <si>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</si>
  <si>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</si>
  <si>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</si>
  <si>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</si>
  <si>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</si>
  <si>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</si>
  <si>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</si>
  <si>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</si>
  <si>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</si>
  <si>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</si>
  <si>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</si>
  <si>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</si>
  <si>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</si>
  <si>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</si>
  <si>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</si>
  <si>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</si>
  <si>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</si>
  <si>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</si>
  <si>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</si>
  <si>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</si>
  <si>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</si>
  <si>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</si>
  <si>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</si>
  <si>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</si>
  <si>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</si>
  <si>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</si>
  <si>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</si>
  <si>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</si>
  <si>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</si>
  <si>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</si>
  <si>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</si>
  <si>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</si>
  <si>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</si>
  <si>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</si>
  <si>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</si>
  <si>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</si>
  <si>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</si>
  <si>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</si>
  <si>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</si>
  <si>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</si>
  <si>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</si>
  <si>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</si>
  <si>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</si>
  <si>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</si>
  <si>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</si>
  <si>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</si>
  <si>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</si>
  <si>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</si>
  <si>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</si>
  <si>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</si>
  <si>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</si>
  <si>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</si>
  <si>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</si>
  <si>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</si>
  <si>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</si>
  <si>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</si>
  <si>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</si>
  <si>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</si>
  <si>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</si>
  <si>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</si>
  <si>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</si>
  <si>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</si>
  <si>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</si>
  <si>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</si>
  <si>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</si>
  <si>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</si>
  <si>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</si>
  <si>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</si>
  <si>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</si>
  <si>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</si>
  <si>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</si>
  <si>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</si>
  <si>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</si>
  <si>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</si>
  <si>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</si>
  <si>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</si>
  <si>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</si>
  <si>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</si>
  <si>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</si>
  <si>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</si>
  <si>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</si>
  <si>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</si>
  <si>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</si>
  <si>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</si>
  <si>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</si>
  <si>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</si>
  <si>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</si>
  <si>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</si>
  <si>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</si>
  <si>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</si>
  <si>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</si>
  <si>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</si>
  <si>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</si>
  <si>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</si>
  <si>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</si>
  <si>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</si>
  <si>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</si>
  <si>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</si>
  <si>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</si>
  <si>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</si>
  <si>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</si>
  <si>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</si>
  <si>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</si>
  <si>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</si>
  <si>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</si>
  <si>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</si>
  <si>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</si>
  <si>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</si>
  <si>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</si>
  <si>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</si>
  <si>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</si>
  <si>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</si>
  <si>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</si>
  <si>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</si>
  <si>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</si>
  <si>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</si>
  <si>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</si>
  <si>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</si>
  <si>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</si>
  <si>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</si>
  <si>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</si>
  <si>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</si>
  <si>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</si>
  <si>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</si>
  <si>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</si>
  <si>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</si>
  <si>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</si>
  <si>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</si>
  <si>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</si>
  <si>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</si>
  <si>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</si>
  <si>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</si>
  <si>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</si>
  <si>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</si>
  <si>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</si>
  <si>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</si>
  <si>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</si>
  <si>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</si>
  <si>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</si>
  <si>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</si>
  <si>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</si>
  <si>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</si>
  <si>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</si>
  <si>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</si>
  <si>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</si>
  <si>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</si>
  <si>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</si>
  <si>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</si>
  <si>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</si>
  <si>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</si>
  <si>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</si>
  <si>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</si>
  <si>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</si>
  <si>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</si>
  <si>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</si>
  <si>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</si>
  <si>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</si>
  <si>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</si>
  <si>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</si>
  <si>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</si>
  <si>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</si>
  <si>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</si>
  <si>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</si>
  <si>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</si>
  <si>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</si>
  <si>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</si>
  <si>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</si>
  <si>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</si>
  <si>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</si>
  <si>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</si>
  <si>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</si>
  <si>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</si>
  <si>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</si>
  <si>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</si>
  <si>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</si>
  <si>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</si>
  <si>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</si>
  <si>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</si>
  <si>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</si>
  <si>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</si>
  <si>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</si>
  <si>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</si>
  <si>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</si>
  <si>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</si>
  <si>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</si>
  <si>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</si>
  <si>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</si>
  <si>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</si>
  <si>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</si>
  <si>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</si>
  <si>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</si>
  <si>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</si>
  <si>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</si>
  <si>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</si>
  <si>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</si>
  <si>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</si>
  <si>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</si>
  <si>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</si>
  <si>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</si>
  <si>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</si>
  <si>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</si>
  <si>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</si>
  <si>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</si>
  <si>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</si>
  <si>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</si>
  <si>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</si>
  <si>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</si>
  <si>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</si>
  <si>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</si>
  <si>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</si>
  <si>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</si>
  <si>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</si>
  <si>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</si>
  <si>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</si>
  <si>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</si>
  <si>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</si>
  <si>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</si>
  <si>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</si>
  <si>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</si>
  <si>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</si>
  <si>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</si>
  <si>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</si>
  <si>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</si>
  <si>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</si>
  <si>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</si>
  <si>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</si>
  <si>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</si>
  <si>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</si>
  <si>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</si>
  <si>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</si>
  <si>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</si>
  <si>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</si>
  <si>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</si>
  <si>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</si>
  <si>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</si>
  <si>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</si>
  <si>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</si>
  <si>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</si>
  <si>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</si>
  <si>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</si>
  <si>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</si>
  <si>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</si>
  <si>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</si>
  <si>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</si>
  <si>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</si>
  <si>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</si>
  <si>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</si>
  <si>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</si>
  <si>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</si>
  <si>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</si>
  <si>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</si>
  <si>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</si>
  <si>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</si>
  <si>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</si>
  <si>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</si>
  <si>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</si>
  <si>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</si>
  <si>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</si>
  <si>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</si>
  <si>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</si>
  <si>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</si>
  <si>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</si>
  <si>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</si>
  <si>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</si>
  <si>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</si>
  <si>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</si>
  <si>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</si>
  <si>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</si>
  <si>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</si>
  <si>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</si>
  <si>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</si>
  <si>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</si>
  <si>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</si>
  <si>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</si>
  <si>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</si>
  <si>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</si>
  <si>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</si>
  <si>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</si>
  <si>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</si>
  <si>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</si>
  <si>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</si>
  <si>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</si>
  <si>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</si>
  <si>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</si>
  <si>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</si>
  <si>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</si>
  <si>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</si>
  <si>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</si>
  <si>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</si>
  <si>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</si>
  <si>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</si>
  <si>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</si>
  <si>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</si>
  <si>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</si>
  <si>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</si>
  <si>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</si>
  <si>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</si>
  <si>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</si>
  <si>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</si>
  <si>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</si>
  <si>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</si>
  <si>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</si>
  <si>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</si>
  <si>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</si>
  <si>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</si>
  <si>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</si>
  <si>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</si>
  <si>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</si>
  <si>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</si>
  <si>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</si>
  <si>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</si>
  <si>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</si>
  <si>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</si>
  <si>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</si>
  <si>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</si>
  <si>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</si>
  <si>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</si>
  <si>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</si>
  <si>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</si>
  <si>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</si>
  <si>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</si>
  <si>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</si>
  <si>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</si>
  <si>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</si>
  <si>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</si>
  <si>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</si>
  <si>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</si>
  <si>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</si>
  <si>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</si>
  <si>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</si>
  <si>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</si>
  <si>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</si>
  <si>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</si>
  <si>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</si>
  <si>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</si>
  <si>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</si>
  <si>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</si>
  <si>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</si>
  <si>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</si>
  <si>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</si>
  <si>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</si>
  <si>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</si>
  <si>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</si>
  <si>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</si>
  <si>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</si>
  <si>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</si>
  <si>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</si>
  <si>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</si>
  <si>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</si>
  <si>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</si>
  <si>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</si>
  <si>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</si>
  <si>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</si>
  <si>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</si>
  <si>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</si>
  <si>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</si>
  <si>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</si>
  <si>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</si>
  <si>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</si>
  <si>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</si>
  <si>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</si>
  <si>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</si>
  <si>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</si>
  <si>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</si>
  <si>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</si>
  <si>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</si>
  <si>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</si>
  <si>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</si>
  <si>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</si>
  <si>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</si>
  <si>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</si>
  <si>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</si>
  <si>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</si>
  <si>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</si>
  <si>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</si>
  <si>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</si>
  <si>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</si>
  <si>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</si>
  <si>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</si>
  <si>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</si>
  <si>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</si>
  <si>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</si>
  <si>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</si>
  <si>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</si>
  <si>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</si>
  <si>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</si>
  <si>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</si>
  <si>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</si>
  <si>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</si>
  <si>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</si>
  <si>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</si>
  <si>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</si>
  <si>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</si>
  <si>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</si>
  <si>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</si>
  <si>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</si>
  <si>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</si>
  <si>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</si>
  <si>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</si>
  <si>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</si>
  <si>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</si>
  <si>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</si>
  <si>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</si>
  <si>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</si>
  <si>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</si>
  <si>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</si>
  <si>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</si>
  <si>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</si>
  <si>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</si>
  <si>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</si>
  <si>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</si>
  <si>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</si>
  <si>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</si>
  <si>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</si>
  <si>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</si>
  <si>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</si>
  <si>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</si>
  <si>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</si>
  <si>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</si>
  <si>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</si>
  <si>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</si>
  <si>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</si>
  <si>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</si>
  <si>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</si>
  <si>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</si>
  <si>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</si>
  <si>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</si>
  <si>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</si>
  <si>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</si>
  <si>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</si>
  <si>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</si>
  <si>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</si>
  <si>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</si>
  <si>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</si>
  <si>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</si>
  <si>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</si>
  <si>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</si>
  <si>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</si>
  <si>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</si>
  <si>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</si>
  <si>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</si>
  <si>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</si>
  <si>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</si>
  <si>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</si>
  <si>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</si>
  <si>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</si>
  <si>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</si>
  <si>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</si>
  <si>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</si>
  <si>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</si>
  <si>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</si>
  <si>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</si>
  <si>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</si>
  <si>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</si>
  <si>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</si>
  <si>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</si>
  <si>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</si>
  <si>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</si>
  <si>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</si>
  <si>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</si>
  <si>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</si>
  <si>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</si>
  <si>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</si>
  <si>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</si>
  <si>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</si>
  <si>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</si>
  <si>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</si>
  <si>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</si>
  <si>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</si>
  <si>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</si>
  <si>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</si>
  <si>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</si>
  <si>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</si>
  <si>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</si>
  <si>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</si>
  <si>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</si>
  <si>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</si>
  <si>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</si>
  <si>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</si>
  <si>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</si>
  <si>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</si>
  <si>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</si>
  <si>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</si>
  <si>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</si>
  <si>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</si>
  <si>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</si>
  <si>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</si>
  <si>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</si>
  <si>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</si>
  <si>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</si>
  <si>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</si>
  <si>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</si>
  <si>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</si>
  <si>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</si>
  <si>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</si>
  <si>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</si>
  <si>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</si>
  <si>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</si>
  <si>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</si>
  <si>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</si>
  <si>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</si>
  <si>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</si>
  <si>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</si>
  <si>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</si>
  <si>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</si>
  <si>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</si>
  <si>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</si>
  <si>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</si>
  <si>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</si>
  <si>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</si>
  <si>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</si>
  <si>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</si>
  <si>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</si>
  <si>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</si>
  <si>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</si>
  <si>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</si>
  <si>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</si>
  <si>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</si>
  <si>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</si>
  <si>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</si>
  <si>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</si>
  <si>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</si>
  <si>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</si>
  <si>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</si>
  <si>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</si>
  <si>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</si>
  <si>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</si>
  <si>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</si>
  <si>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</si>
  <si>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</si>
  <si>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</si>
  <si>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</si>
  <si>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</si>
  <si>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</si>
  <si>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</si>
  <si>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</si>
  <si>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</si>
  <si>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</si>
  <si>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</si>
  <si>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</si>
  <si>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</si>
  <si>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</si>
  <si>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</si>
  <si>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</si>
  <si>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</si>
  <si>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</si>
  <si>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</si>
  <si>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</si>
  <si>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</si>
  <si>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</si>
  <si>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</si>
  <si>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</si>
  <si>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</si>
  <si>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</si>
  <si>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</si>
  <si>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</si>
  <si>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</si>
  <si>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</si>
  <si>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</si>
  <si>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</si>
  <si>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</si>
  <si>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</si>
  <si>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</si>
  <si>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</si>
  <si>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</si>
  <si>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</si>
  <si>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</si>
  <si>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</si>
  <si>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</si>
  <si>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</si>
  <si>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</si>
  <si>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</si>
  <si>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</si>
  <si>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</si>
  <si>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</si>
  <si>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</si>
  <si>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</si>
  <si>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</si>
  <si>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</si>
  <si>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</si>
  <si>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</si>
  <si>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</si>
  <si>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</si>
  <si>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</si>
  <si>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</si>
  <si>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</si>
  <si>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</si>
  <si>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</si>
  <si>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</si>
  <si>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</si>
  <si>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</si>
  <si>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</si>
  <si>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</si>
  <si>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</si>
  <si>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</si>
  <si>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</si>
  <si>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</si>
  <si>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</si>
  <si>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</si>
  <si>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</si>
  <si>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</si>
  <si>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</si>
  <si>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</si>
  <si>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</si>
  <si>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</si>
  <si>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</si>
  <si>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</si>
  <si>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</si>
  <si>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</si>
  <si>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</si>
  <si>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</si>
  <si>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</si>
  <si>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</si>
  <si>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</si>
  <si>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</si>
  <si>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</si>
  <si>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</si>
  <si>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</si>
  <si>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</si>
  <si>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</si>
  <si>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</si>
  <si>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</si>
  <si>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</si>
  <si>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</si>
  <si>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</si>
  <si>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</si>
  <si>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</si>
  <si>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</si>
  <si>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</si>
  <si>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</si>
  <si>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</si>
  <si>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</si>
  <si>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</si>
  <si>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</si>
  <si>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</si>
  <si>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</si>
  <si>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</si>
  <si>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</si>
  <si>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</si>
  <si>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</si>
  <si>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</si>
  <si>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</si>
  <si>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</si>
  <si>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</si>
  <si>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</si>
  <si>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</si>
  <si>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</si>
  <si>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</si>
  <si>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</si>
  <si>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</si>
  <si>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</si>
  <si>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</si>
  <si>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</si>
  <si>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</si>
  <si>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</si>
  <si>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</si>
  <si>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</si>
  <si>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</si>
  <si>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</si>
  <si>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</si>
  <si>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</si>
  <si>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</si>
  <si>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</si>
  <si>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</si>
  <si>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</si>
  <si>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</si>
  <si>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</si>
  <si>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</si>
  <si>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</si>
  <si>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</si>
  <si>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</si>
  <si>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</si>
  <si>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</si>
  <si>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</si>
  <si>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</si>
  <si>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</si>
  <si>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</si>
  <si>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</si>
  <si>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</si>
  <si>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</si>
  <si>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</si>
  <si>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</si>
  <si>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</si>
  <si>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</si>
  <si>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</si>
  <si>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</si>
  <si>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</si>
  <si>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</si>
  <si>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</si>
  <si>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</si>
  <si>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</si>
  <si>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</si>
  <si>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</si>
  <si>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</si>
  <si>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</si>
  <si>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</si>
  <si>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</si>
  <si>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</si>
  <si>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</si>
  <si>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</si>
  <si>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</si>
  <si>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</si>
  <si>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</si>
  <si>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</si>
  <si>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</si>
  <si>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</si>
  <si>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</si>
  <si>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</si>
  <si>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</si>
  <si>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</si>
  <si>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</si>
  <si>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</si>
  <si>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</si>
  <si>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</si>
  <si>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</si>
  <si>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</si>
  <si>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</si>
  <si>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</si>
  <si>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</si>
  <si>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</si>
  <si>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</si>
  <si>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</si>
  <si>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</si>
  <si>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</si>
  <si>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</si>
  <si>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</si>
  <si>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</si>
  <si>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</si>
  <si>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</si>
  <si>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</si>
  <si>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</si>
  <si>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</si>
  <si>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</si>
  <si>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</si>
  <si>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</si>
  <si>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</si>
  <si>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</si>
  <si>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</si>
  <si>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</si>
  <si>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</si>
  <si>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</si>
  <si>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</si>
  <si>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</si>
  <si>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</si>
  <si>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</si>
  <si>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</si>
  <si>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</si>
  <si>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</si>
  <si>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</si>
  <si>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</si>
  <si>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</si>
  <si>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</si>
  <si>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</si>
  <si>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</si>
  <si>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</si>
  <si>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</si>
  <si>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</si>
  <si>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</si>
  <si>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</si>
  <si>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</si>
  <si>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</si>
  <si>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</si>
  <si>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</si>
  <si>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</si>
  <si>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</si>
  <si>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</si>
  <si>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</si>
  <si>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</si>
  <si>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</si>
  <si>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</si>
  <si>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</si>
  <si>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</si>
  <si>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</si>
  <si>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</si>
  <si>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</si>
  <si>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</si>
  <si>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</si>
  <si>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</si>
  <si>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</si>
  <si>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</si>
  <si>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</si>
  <si>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</si>
  <si>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</si>
  <si>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</si>
  <si>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</si>
  <si>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</si>
  <si>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</si>
  <si>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</si>
  <si>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</si>
  <si>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</si>
  <si>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</si>
  <si>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</si>
  <si>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</si>
  <si>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</si>
  <si>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</si>
  <si>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</si>
  <si>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</si>
  <si>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</si>
  <si>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</si>
  <si>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</si>
  <si>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</si>
  <si>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</si>
  <si>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</si>
  <si>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</si>
  <si>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</si>
  <si>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</si>
  <si>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</si>
  <si>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</si>
  <si>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</si>
  <si>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</si>
  <si>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</si>
  <si>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</si>
  <si>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</si>
  <si>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</si>
  <si>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</si>
  <si>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</si>
  <si>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</si>
  <si>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</si>
  <si>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</si>
  <si>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</si>
  <si>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</si>
  <si>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</si>
  <si>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</si>
  <si>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</si>
  <si>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</si>
  <si>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</si>
  <si>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</si>
  <si>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</si>
  <si>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</si>
  <si>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</si>
  <si>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</si>
  <si>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</si>
  <si>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</si>
  <si>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</si>
  <si>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</si>
  <si>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</si>
  <si>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</si>
  <si>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</si>
  <si>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</si>
  <si>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</si>
  <si>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</si>
  <si>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</si>
  <si>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</si>
  <si>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</si>
  <si>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</si>
  <si>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</si>
  <si>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</si>
  <si>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</si>
  <si>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</si>
  <si>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</si>
  <si>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</si>
  <si>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</si>
  <si>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</si>
  <si>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</si>
  <si>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</si>
  <si>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</si>
  <si>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</si>
  <si>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</si>
  <si>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</si>
  <si>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</si>
  <si>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</si>
  <si>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</si>
  <si>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</si>
  <si>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</si>
  <si>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</si>
  <si>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</si>
  <si>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</si>
  <si>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</si>
  <si>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</si>
  <si>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</si>
  <si>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</si>
  <si>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</si>
  <si>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</si>
  <si>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</si>
  <si>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</si>
  <si>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</si>
  <si>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</si>
  <si>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</si>
  <si>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</si>
  <si>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</si>
  <si>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</si>
  <si>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</si>
  <si>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</si>
  <si>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</si>
  <si>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</si>
  <si>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</si>
  <si>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</si>
  <si>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</si>
  <si>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</si>
  <si>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</si>
  <si>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</si>
  <si>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</si>
  <si>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</si>
  <si>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</si>
  <si>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</si>
  <si>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</si>
  <si>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</si>
  <si>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</si>
  <si>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</si>
  <si>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</si>
  <si>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</si>
  <si>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</si>
  <si>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</si>
  <si>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</si>
  <si>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</si>
  <si>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</si>
  <si>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</si>
  <si>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</si>
  <si>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</si>
  <si>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</si>
  <si>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</si>
  <si>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</si>
  <si>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</si>
  <si>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</si>
  <si>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</si>
  <si>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</si>
  <si>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</si>
  <si>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</si>
  <si>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</si>
  <si>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</si>
  <si>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</si>
  <si>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</si>
  <si>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</si>
  <si>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</si>
  <si>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</si>
  <si>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</si>
  <si>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</si>
  <si>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</si>
  <si>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</si>
  <si>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</si>
  <si>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</si>
  <si>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</si>
  <si>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</si>
  <si>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</si>
  <si>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</si>
  <si>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</si>
  <si>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</si>
  <si>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</si>
  <si>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</si>
  <si>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</si>
  <si>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</si>
  <si>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</si>
  <si>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</si>
  <si>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</si>
  <si>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</si>
  <si>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</si>
  <si>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</si>
  <si>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</si>
  <si>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</si>
  <si>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</si>
  <si>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</si>
  <si>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</si>
  <si>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</si>
  <si>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</si>
  <si>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</si>
  <si>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</si>
  <si>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</si>
  <si>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</si>
  <si>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</si>
  <si>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</si>
  <si>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</si>
  <si>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</si>
  <si>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</si>
  <si>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</si>
  <si>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</si>
  <si>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</si>
  <si>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</si>
  <si>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</si>
  <si>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</si>
  <si>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</si>
  <si>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</si>
  <si>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</si>
  <si>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</si>
  <si>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</si>
  <si>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</si>
  <si>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</si>
  <si>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</si>
  <si>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</si>
  <si>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</si>
  <si>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</si>
  <si>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</si>
  <si>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</si>
  <si>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</si>
  <si>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</si>
  <si>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</si>
  <si>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</si>
  <si>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</si>
  <si>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</si>
  <si>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</si>
  <si>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</si>
  <si>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</si>
  <si>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</si>
  <si>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</si>
  <si>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</si>
  <si>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</si>
  <si>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</si>
  <si>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</si>
  <si>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</si>
  <si>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</si>
  <si>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</si>
  <si>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</si>
  <si>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</si>
  <si>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</si>
  <si>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</si>
  <si>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</si>
  <si>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</si>
  <si>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</si>
  <si>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</si>
  <si>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</si>
  <si>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</si>
  <si>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</si>
  <si>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</si>
  <si>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</si>
  <si>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</si>
  <si>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</si>
  <si>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</si>
  <si>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</si>
  <si>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</si>
  <si>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</si>
  <si>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</si>
  <si>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</si>
  <si>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</si>
  <si>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</si>
  <si>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</si>
  <si>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</si>
  <si>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</si>
  <si>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</si>
  <si>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</si>
  <si>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</si>
  <si>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</si>
  <si>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</si>
  <si>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</si>
  <si>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</si>
  <si>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</si>
  <si>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</si>
  <si>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</si>
  <si>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</si>
  <si>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</si>
  <si>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</si>
  <si>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</si>
  <si>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</si>
  <si>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</si>
  <si>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</si>
  <si>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</si>
  <si>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</si>
  <si>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</si>
  <si>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</si>
  <si>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</si>
  <si>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</si>
  <si>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</si>
  <si>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</si>
  <si>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</si>
  <si>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</si>
  <si>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</si>
  <si>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</si>
  <si>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</si>
  <si>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</si>
  <si>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</si>
  <si>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</si>
  <si>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</si>
  <si>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</si>
  <si>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</si>
  <si>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</si>
  <si>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</si>
  <si>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</si>
  <si>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</si>
  <si>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</si>
  <si>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</si>
  <si>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</si>
  <si>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</si>
  <si>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</si>
  <si>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</si>
  <si>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</si>
  <si>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</si>
  <si>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</si>
  <si>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</si>
  <si>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</si>
  <si>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</si>
  <si>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</si>
  <si>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</si>
  <si>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</si>
  <si>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</si>
  <si>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</si>
  <si>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</si>
  <si>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</si>
  <si>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</si>
  <si>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</si>
  <si>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</si>
  <si>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</si>
  <si>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</si>
  <si>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</si>
  <si>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</si>
  <si>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</si>
  <si>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</si>
  <si>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</si>
  <si>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</si>
  <si>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</si>
  <si>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</si>
  <si>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</si>
  <si>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</si>
  <si>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</si>
  <si>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</si>
  <si>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</si>
  <si>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</si>
  <si>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</si>
  <si>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</si>
  <si>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</si>
  <si>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</si>
  <si>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</si>
  <si>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</si>
  <si>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</si>
  <si>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</si>
  <si>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</si>
  <si>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</si>
  <si>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</si>
  <si>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</si>
  <si>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</si>
  <si>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</si>
  <si>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</si>
  <si>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</si>
  <si>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</si>
  <si>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</si>
  <si>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</si>
  <si>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</si>
  <si>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</si>
  <si>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</si>
  <si>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</si>
  <si>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</si>
  <si>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</si>
  <si>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</si>
  <si>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</si>
  <si>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</si>
  <si>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</si>
  <si>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</si>
  <si>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</si>
  <si>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</si>
  <si>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</si>
  <si>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</si>
  <si>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</si>
  <si>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</si>
  <si>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</si>
  <si>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</si>
  <si>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</si>
  <si>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</si>
  <si>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</si>
  <si>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</si>
  <si>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</si>
  <si>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</si>
  <si>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</si>
  <si>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</si>
  <si>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</si>
  <si>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</si>
  <si>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</si>
  <si>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</si>
  <si>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</si>
  <si>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</si>
  <si>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</si>
  <si>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</si>
  <si>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</si>
  <si>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</si>
  <si>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</si>
  <si>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</si>
  <si>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</si>
  <si>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</si>
  <si>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</si>
  <si>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</si>
  <si>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</si>
  <si>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</si>
  <si>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</si>
  <si>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</si>
  <si>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</si>
  <si>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</si>
  <si>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</si>
  <si>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</si>
  <si>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</si>
  <si>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</si>
  <si>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</si>
  <si>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</si>
  <si>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</si>
  <si>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</si>
  <si>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</si>
  <si>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</si>
  <si>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</si>
  <si>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</si>
  <si>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</si>
  <si>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</si>
  <si>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</si>
  <si>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</si>
  <si>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</si>
  <si>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</si>
  <si>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</si>
  <si>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</si>
  <si>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</si>
  <si>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</si>
  <si>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</si>
  <si>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</si>
  <si>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</si>
  <si>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</si>
  <si>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</si>
  <si>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</si>
  <si>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</si>
  <si>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</si>
  <si>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</si>
  <si>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</si>
  <si>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</si>
  <si>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</si>
  <si>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</si>
  <si>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</si>
  <si>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</si>
  <si>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</si>
  <si>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</si>
  <si>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</si>
  <si>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</si>
  <si>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</si>
  <si>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</si>
  <si>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</si>
  <si>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</si>
  <si>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</si>
  <si>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</si>
  <si>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</si>
  <si>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</si>
  <si>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</si>
  <si>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</si>
  <si>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</si>
  <si>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</si>
  <si>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</si>
  <si>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</si>
  <si>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</si>
  <si>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</si>
  <si>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</si>
  <si>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</si>
  <si>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</si>
  <si>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</si>
  <si>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</si>
  <si>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</si>
  <si>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</si>
  <si>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</si>
  <si>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</si>
  <si>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</si>
  <si>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</si>
  <si>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</si>
  <si>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</si>
  <si>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</si>
  <si>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</si>
  <si>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</si>
  <si>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</si>
  <si>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</si>
  <si>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</si>
  <si>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</si>
  <si>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</si>
  <si>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</si>
  <si>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</si>
  <si>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</si>
  <si>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</si>
  <si>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</si>
  <si>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</si>
  <si>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</si>
  <si>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</si>
  <si>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</si>
  <si>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</si>
  <si>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</si>
  <si>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</si>
  <si>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</si>
  <si>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</si>
  <si>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</si>
  <si>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</si>
  <si>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</si>
  <si>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</si>
  <si>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</si>
  <si>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</si>
  <si>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</si>
  <si>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</si>
  <si>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</si>
  <si>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</si>
  <si>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</si>
  <si>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</si>
  <si>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</si>
  <si>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</si>
  <si>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</si>
  <si>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</si>
  <si>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</si>
  <si>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</si>
  <si>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</si>
  <si>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</si>
  <si>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</si>
  <si>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</si>
  <si>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</si>
  <si>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</si>
  <si>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</si>
  <si>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</si>
  <si>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</si>
  <si>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</si>
  <si>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</si>
  <si>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</si>
  <si>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</si>
  <si>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</si>
  <si>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</si>
  <si>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</si>
  <si>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</si>
  <si>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</si>
  <si>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</si>
  <si>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</si>
  <si>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</si>
  <si>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</si>
  <si>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</si>
  <si>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</si>
  <si>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</si>
  <si>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</si>
  <si>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</si>
  <si>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</si>
  <si>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</si>
  <si>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</si>
  <si>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</si>
  <si>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</si>
  <si>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</si>
  <si>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</si>
  <si>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</si>
  <si>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</si>
  <si>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</si>
  <si>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</si>
  <si>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</si>
  <si>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</si>
  <si>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</si>
  <si>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</si>
  <si>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</si>
  <si>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</si>
  <si>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</si>
  <si>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</si>
  <si>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</si>
  <si>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</si>
  <si>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</si>
  <si>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</si>
  <si>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</si>
  <si>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</si>
  <si>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</si>
  <si>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</si>
  <si>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</si>
  <si>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</si>
  <si>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</si>
  <si>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</si>
  <si>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</si>
  <si>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</si>
  <si>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</si>
  <si>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</si>
  <si>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</si>
  <si>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</si>
  <si>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</si>
  <si>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</si>
  <si>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</si>
  <si>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</si>
  <si>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</si>
  <si>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</si>
  <si>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</si>
  <si>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</si>
  <si>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</si>
  <si>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</si>
  <si>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</si>
  <si>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</si>
  <si>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</si>
  <si>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</si>
  <si>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</si>
  <si>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</si>
  <si>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</si>
  <si>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</si>
  <si>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</si>
  <si>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</si>
  <si>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</si>
  <si>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</si>
  <si>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</si>
  <si>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</si>
  <si>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</si>
  <si>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</si>
  <si>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</si>
  <si>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</si>
  <si>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</si>
  <si>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</si>
  <si>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</si>
  <si>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</si>
  <si>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</si>
  <si>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</si>
  <si>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</si>
  <si>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</si>
  <si>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</si>
  <si>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</si>
  <si>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</si>
  <si>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</si>
  <si>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</si>
  <si>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</si>
  <si>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</si>
  <si>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</si>
  <si>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</si>
  <si>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</si>
  <si>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</si>
  <si>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</si>
  <si>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</si>
  <si>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</si>
  <si>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</si>
  <si>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</si>
  <si>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</si>
  <si>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</si>
  <si>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</si>
  <si>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</si>
  <si>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</si>
  <si>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</si>
  <si>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</si>
  <si>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</si>
  <si>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</si>
  <si>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</si>
  <si>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</si>
  <si>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</si>
  <si>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</si>
  <si>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</si>
  <si>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</si>
  <si>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</si>
  <si>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</si>
  <si>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</si>
  <si>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</si>
  <si>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</si>
  <si>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</si>
  <si>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</si>
  <si>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</si>
  <si>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</si>
  <si>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</si>
  <si>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</si>
  <si>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</si>
  <si>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</si>
  <si>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</si>
  <si>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</si>
  <si>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</si>
  <si>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</si>
  <si>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</si>
  <si>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</si>
  <si>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</si>
  <si>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</si>
  <si>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</si>
  <si>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</si>
  <si>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</si>
  <si>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</si>
  <si>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</si>
  <si>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</si>
  <si>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</si>
  <si>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</si>
  <si>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</si>
  <si>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</si>
  <si>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</si>
  <si>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</si>
  <si>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</si>
  <si>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</si>
  <si>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</si>
  <si>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</si>
  <si>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</si>
  <si>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</si>
  <si>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</si>
  <si>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</si>
  <si>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</si>
  <si>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</si>
  <si>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</si>
  <si>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</si>
  <si>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</si>
  <si>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</si>
  <si>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</si>
  <si>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</si>
  <si>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</si>
  <si>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</si>
  <si>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</si>
  <si>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</si>
  <si>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</si>
  <si>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</si>
  <si>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</si>
  <si>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</si>
  <si>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</si>
  <si>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</si>
  <si>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</si>
  <si>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</si>
  <si>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</si>
  <si>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</si>
  <si>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</si>
  <si>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</si>
  <si>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</si>
  <si>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</si>
  <si>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</si>
  <si>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</si>
  <si>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</si>
  <si>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</si>
  <si>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</si>
  <si>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</si>
  <si>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</si>
  <si>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</si>
  <si>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</si>
  <si>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</si>
  <si>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</si>
  <si>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</si>
  <si>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</si>
  <si>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</si>
  <si>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</si>
  <si>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</si>
  <si>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</si>
  <si>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</si>
  <si>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</si>
  <si>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</si>
  <si>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</si>
  <si>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</si>
  <si>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</si>
  <si>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</si>
  <si>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</si>
  <si>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</si>
  <si>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</si>
  <si>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</si>
  <si>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</si>
  <si>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</si>
  <si>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</si>
  <si>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</si>
  <si>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</si>
  <si>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</si>
  <si>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</si>
  <si>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</si>
  <si>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</si>
  <si>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</si>
  <si>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</si>
  <si>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</si>
  <si>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</si>
  <si>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</si>
  <si>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</si>
  <si>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</si>
  <si>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</si>
  <si>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</si>
  <si>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</si>
  <si>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</si>
  <si>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</si>
  <si>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</si>
  <si>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</si>
  <si>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</si>
  <si>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</si>
  <si>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</si>
  <si>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</si>
  <si>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</si>
  <si>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</si>
  <si>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</si>
  <si>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</si>
  <si>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</si>
  <si>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</si>
  <si>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</si>
  <si>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</si>
  <si>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</si>
  <si>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</si>
  <si>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</si>
  <si>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</si>
  <si>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</si>
  <si>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</si>
  <si>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</si>
  <si>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</si>
  <si>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</si>
  <si>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</si>
  <si>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</si>
  <si>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</si>
  <si>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</si>
  <si>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</si>
  <si>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</si>
  <si>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</si>
  <si>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</si>
  <si>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</si>
  <si>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</si>
  <si>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</si>
  <si>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</si>
  <si>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</si>
  <si>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</si>
  <si>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</si>
  <si>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</si>
  <si>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</si>
  <si>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</si>
  <si>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</si>
  <si>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</si>
  <si>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</si>
  <si>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</si>
  <si>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</si>
  <si>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</si>
  <si>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</si>
  <si>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</si>
  <si>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</si>
  <si>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</si>
  <si>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</si>
  <si>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</si>
  <si>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</si>
  <si>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</si>
  <si>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</si>
  <si>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</si>
  <si>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</si>
  <si>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</si>
  <si>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</si>
  <si>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</si>
  <si>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</si>
  <si>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</si>
  <si>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</si>
  <si>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</si>
  <si>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</si>
  <si>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</si>
  <si>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</si>
  <si>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</si>
  <si>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</si>
  <si>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</si>
  <si>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</si>
  <si>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</si>
  <si>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</si>
  <si>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</si>
  <si>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</si>
  <si>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</si>
  <si>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</si>
  <si>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</si>
  <si>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</si>
  <si>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</si>
  <si>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</si>
  <si>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</si>
  <si>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</si>
  <si>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</si>
  <si>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</si>
  <si>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</si>
  <si>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</si>
  <si>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</si>
  <si>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</si>
  <si>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</si>
  <si>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</si>
  <si>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</si>
  <si>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</si>
  <si>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</si>
  <si>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</si>
  <si>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</si>
  <si>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</si>
  <si>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</si>
  <si>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</si>
  <si>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</si>
  <si>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</si>
  <si>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</si>
  <si>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</si>
  <si>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</si>
  <si>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</si>
  <si>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</si>
  <si>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</si>
  <si>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</si>
  <si>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</si>
  <si>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</si>
  <si>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</si>
  <si>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</si>
  <si>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</si>
  <si>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</si>
  <si>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</si>
  <si>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</si>
  <si>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</si>
  <si>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</si>
  <si>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</si>
  <si>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</si>
  <si>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</si>
  <si>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</si>
  <si>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</si>
  <si>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</si>
  <si>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</si>
  <si>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</si>
  <si>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</si>
  <si>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</si>
  <si>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</si>
  <si>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</si>
  <si>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</si>
  <si>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</si>
  <si>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</si>
  <si>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</si>
  <si>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</si>
  <si>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</si>
  <si>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</si>
  <si>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</si>
  <si>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</si>
  <si>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</si>
  <si>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</si>
  <si>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</si>
  <si>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</si>
  <si>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</si>
  <si>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</si>
  <si>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</si>
  <si>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</si>
  <si>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</si>
  <si>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</si>
  <si>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</si>
  <si>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</si>
  <si>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</si>
  <si>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</si>
  <si>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</si>
  <si>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</si>
  <si>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</si>
  <si>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</si>
  <si>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</si>
  <si>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</si>
  <si>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</si>
  <si>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</si>
  <si>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</si>
  <si>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</si>
  <si>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</si>
  <si>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</si>
  <si>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</si>
  <si>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</si>
  <si>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</si>
  <si>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</si>
  <si>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</si>
  <si>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</si>
  <si>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</si>
  <si>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</si>
  <si>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</si>
  <si>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</si>
  <si>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</si>
  <si>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</si>
  <si>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</si>
  <si>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</si>
  <si>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</si>
  <si>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</si>
  <si>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</si>
  <si>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</si>
  <si>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</si>
  <si>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</si>
  <si>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</si>
  <si>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</si>
  <si>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</si>
  <si>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</si>
  <si>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</si>
  <si>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</si>
  <si>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</si>
  <si>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</si>
  <si>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</si>
  <si>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</si>
  <si>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</si>
  <si>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</si>
  <si>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</si>
  <si>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</si>
  <si>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</si>
  <si>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</si>
  <si>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</si>
  <si>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</si>
  <si>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</si>
  <si>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</si>
  <si>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</si>
  <si>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</si>
  <si>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</si>
  <si>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</si>
  <si>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</si>
  <si>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</si>
  <si>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</si>
  <si>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</si>
  <si>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</si>
  <si>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</si>
  <si>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</si>
  <si>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</si>
  <si>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</si>
  <si>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</si>
  <si>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</si>
  <si>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</si>
  <si>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</si>
  <si>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</si>
  <si>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</si>
  <si>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</si>
  <si>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</si>
  <si>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</si>
  <si>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</si>
  <si>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</si>
  <si>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</si>
  <si>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</si>
  <si>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</si>
  <si>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</si>
  <si>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</si>
  <si>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</si>
  <si>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</si>
  <si>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</si>
  <si>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</si>
  <si>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</si>
  <si>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</si>
  <si>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</si>
  <si>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</si>
  <si>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</si>
  <si>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</si>
  <si>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</si>
  <si>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</si>
  <si>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</si>
  <si>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</si>
  <si>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</si>
  <si>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</si>
  <si>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</si>
  <si>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</si>
  <si>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</si>
  <si>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</si>
  <si>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</si>
  <si>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</si>
  <si>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</si>
  <si>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</si>
  <si>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</si>
  <si>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</si>
  <si>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</si>
  <si>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</si>
  <si>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</si>
  <si>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</si>
  <si>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</si>
  <si>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</si>
  <si>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</si>
  <si>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</si>
  <si>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</si>
  <si>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</si>
  <si>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</si>
  <si>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</si>
  <si>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</si>
  <si>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</si>
  <si>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</si>
  <si>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</si>
  <si>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</si>
  <si>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</si>
  <si>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</si>
  <si>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</si>
  <si>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</si>
  <si>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</si>
  <si>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</si>
  <si>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</si>
  <si>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</si>
  <si>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</si>
  <si>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</si>
  <si>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</si>
  <si>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</si>
  <si>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</si>
  <si>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</si>
  <si>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</si>
  <si>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</si>
  <si>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</si>
  <si>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</si>
  <si>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</si>
  <si>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</si>
  <si>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</si>
  <si>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</si>
  <si>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</si>
  <si>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</si>
  <si>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</si>
  <si>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</si>
  <si>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</si>
  <si>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</si>
  <si>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</si>
  <si>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</si>
  <si>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</si>
  <si>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</si>
  <si>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</si>
  <si>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</si>
  <si>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</si>
  <si>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</si>
  <si>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</si>
  <si>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</si>
  <si>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</si>
  <si>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</si>
  <si>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</si>
  <si>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</si>
  <si>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</si>
  <si>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</si>
  <si>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</si>
  <si>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</si>
  <si>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</si>
  <si>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</si>
  <si>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</si>
  <si>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</si>
  <si>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</si>
  <si>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</si>
  <si>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</si>
  <si>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</si>
  <si>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</si>
  <si>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</si>
  <si>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</si>
  <si>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</si>
  <si>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</si>
  <si>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</si>
  <si>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</si>
  <si>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</si>
  <si>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</si>
  <si>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</si>
  <si>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</si>
  <si>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</si>
  <si>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</si>
  <si>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</si>
  <si>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</si>
  <si>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</si>
  <si>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</si>
  <si>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</si>
  <si>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</si>
  <si>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</si>
  <si>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</si>
  <si>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</si>
  <si>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</si>
  <si>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</si>
  <si>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</si>
  <si>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</si>
  <si>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</si>
  <si>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</si>
  <si>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</si>
  <si>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</si>
  <si>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</si>
  <si>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</si>
  <si>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</si>
  <si>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</si>
  <si>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</si>
  <si>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</si>
  <si>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</si>
  <si>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</si>
  <si>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</si>
  <si>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</si>
  <si>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</si>
  <si>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</si>
  <si>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</si>
  <si>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</si>
  <si>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</si>
  <si>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</si>
  <si>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</si>
  <si>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</si>
  <si>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</si>
  <si>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</si>
  <si>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</si>
  <si>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</si>
  <si>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</si>
  <si>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</si>
  <si>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</si>
  <si>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</si>
  <si>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</si>
  <si>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</si>
  <si>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</si>
  <si>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</si>
  <si>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</si>
  <si>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</si>
  <si>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</si>
  <si>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</si>
  <si>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</si>
  <si>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</si>
  <si>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</si>
  <si>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</si>
  <si>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</si>
  <si>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</si>
  <si>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</si>
  <si>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</si>
  <si>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</si>
  <si>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</si>
  <si>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</si>
  <si>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</si>
  <si>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</si>
  <si>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</si>
  <si>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</si>
  <si>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</si>
  <si>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</si>
  <si>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</si>
  <si>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</si>
  <si>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</si>
  <si>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</si>
  <si>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</si>
  <si>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</si>
  <si>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</si>
  <si>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</si>
  <si>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</si>
  <si>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</si>
  <si>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</si>
  <si>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</si>
  <si>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</si>
  <si>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</si>
  <si>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</si>
  <si>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</si>
  <si>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</si>
  <si>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</si>
  <si>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</si>
  <si>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</si>
  <si>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</si>
  <si>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</si>
  <si>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</si>
  <si>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</si>
  <si>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</si>
  <si>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</si>
  <si>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</si>
  <si>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</si>
  <si>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</si>
  <si>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</si>
  <si>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</si>
  <si>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</si>
  <si>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</si>
  <si>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</si>
  <si>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</si>
  <si>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</si>
  <si>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</si>
  <si>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</si>
  <si>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</si>
  <si>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</si>
  <si>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</si>
  <si>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</si>
  <si>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</si>
  <si>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</si>
  <si>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</si>
  <si>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</si>
  <si>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</si>
  <si>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</si>
  <si>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</si>
  <si>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</si>
  <si>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</si>
  <si>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</si>
  <si>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</si>
  <si>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</si>
  <si>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</si>
  <si>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</si>
  <si>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</si>
  <si>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</si>
  <si>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</si>
  <si>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</si>
  <si>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</si>
  <si>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</si>
  <si>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</si>
  <si>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</si>
  <si>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</si>
  <si>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</si>
  <si>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</si>
  <si>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</si>
  <si>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</si>
  <si>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</si>
  <si>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</si>
  <si>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</si>
  <si>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</si>
  <si>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</si>
  <si>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</si>
  <si>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</si>
  <si>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</si>
  <si>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</si>
  <si>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</si>
  <si>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</si>
  <si>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</si>
  <si>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</si>
  <si>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</si>
  <si>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</si>
  <si>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</si>
  <si>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</si>
  <si>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</si>
  <si>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</si>
  <si>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</si>
  <si>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</si>
  <si>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</si>
  <si>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</si>
  <si>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</si>
  <si>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</si>
  <si>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</si>
  <si>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</si>
  <si>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</si>
  <si>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</si>
  <si>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</si>
  <si>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</si>
  <si>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</si>
  <si>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</si>
  <si>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</si>
  <si>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</si>
  <si>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</si>
  <si>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</si>
  <si>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</si>
  <si>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</si>
  <si>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</si>
  <si>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</si>
  <si>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</si>
  <si>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</si>
  <si>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</si>
  <si>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</si>
  <si>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</si>
  <si>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</si>
  <si>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</si>
  <si>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</si>
  <si>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</si>
  <si>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</si>
  <si>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</si>
  <si>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</si>
  <si>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</si>
  <si>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</si>
  <si>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</si>
  <si>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</si>
  <si>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</si>
  <si>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</si>
  <si>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</si>
  <si>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</si>
  <si>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</si>
  <si>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</si>
  <si>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</si>
  <si>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</si>
  <si>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</si>
  <si>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</si>
  <si>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</si>
  <si>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</si>
  <si>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</si>
  <si>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</si>
  <si>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</si>
  <si>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</si>
  <si>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</si>
  <si>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</si>
  <si>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</si>
  <si>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</si>
  <si>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</si>
  <si>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</si>
  <si>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</si>
  <si>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</si>
  <si>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</si>
  <si>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</si>
  <si>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</si>
  <si>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</si>
  <si>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</si>
  <si>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</si>
  <si>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</si>
  <si>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</si>
  <si>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</si>
  <si>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</si>
  <si>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</si>
  <si>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</si>
  <si>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</si>
  <si>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</si>
  <si>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</si>
  <si>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</si>
  <si>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</si>
  <si>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</si>
  <si>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</si>
  <si>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</si>
  <si>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</si>
  <si>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</si>
  <si>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</si>
  <si>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</si>
  <si>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</si>
  <si>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</si>
  <si>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</si>
  <si>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</si>
  <si>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</si>
  <si>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</si>
  <si>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</si>
  <si>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</si>
  <si>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</si>
  <si>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</si>
  <si>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</si>
  <si>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</si>
  <si>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</si>
  <si>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</si>
  <si>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</si>
  <si>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</si>
  <si>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</si>
  <si>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</si>
  <si>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</si>
  <si>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</si>
  <si>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</si>
  <si>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</si>
  <si>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</si>
  <si>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</si>
  <si>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</si>
  <si>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</si>
  <si>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</si>
  <si>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</si>
  <si>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</si>
  <si>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</si>
  <si>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</si>
  <si>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</si>
  <si>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</si>
  <si>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</si>
  <si>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</si>
  <si>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</si>
  <si>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</si>
  <si>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</si>
  <si>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</si>
  <si>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</si>
  <si>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</si>
  <si>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</si>
  <si>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</si>
  <si>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</si>
  <si>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</si>
  <si>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</si>
  <si>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</si>
  <si>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</si>
  <si>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</si>
  <si>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</si>
  <si>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</si>
  <si>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</si>
  <si>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</si>
  <si>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</si>
  <si>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</si>
  <si>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</si>
  <si>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</si>
  <si>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</si>
  <si>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</si>
  <si>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</si>
  <si>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</si>
  <si>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</si>
  <si>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</si>
  <si>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</si>
  <si>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</si>
  <si>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</si>
  <si>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</si>
  <si>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</si>
  <si>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</si>
  <si>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</si>
  <si>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</si>
  <si>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</si>
  <si>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</si>
  <si>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</si>
  <si>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</si>
  <si>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</si>
  <si>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</si>
  <si>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</si>
  <si>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</si>
  <si>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</si>
  <si>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</si>
  <si>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</si>
  <si>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</si>
  <si>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</si>
  <si>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</si>
  <si>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</si>
  <si>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</si>
  <si>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</si>
  <si>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</si>
  <si>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</si>
  <si>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</si>
  <si>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</si>
  <si>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</si>
  <si>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</si>
  <si>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</si>
  <si>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</si>
  <si>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</si>
  <si>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</si>
  <si>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</si>
  <si>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</si>
  <si>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</si>
  <si>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</si>
  <si>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</si>
  <si>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</si>
  <si>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</si>
  <si>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</si>
  <si>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</si>
  <si>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</si>
  <si>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</si>
  <si>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</si>
  <si>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</si>
  <si>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</si>
  <si>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</si>
  <si>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</si>
  <si>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</si>
  <si>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</si>
  <si>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</si>
  <si>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</si>
  <si>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</si>
  <si>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</si>
  <si>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</si>
  <si>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</si>
  <si>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</si>
  <si>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</si>
  <si>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</si>
  <si>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</si>
  <si>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</si>
  <si>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</si>
  <si>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</si>
  <si>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</si>
  <si>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</si>
  <si>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</si>
  <si>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</si>
  <si>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</si>
  <si>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</si>
  <si>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</si>
  <si>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</si>
  <si>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</si>
  <si>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</si>
  <si>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</si>
  <si>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</si>
  <si>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</si>
  <si>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</si>
  <si>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</si>
  <si>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</si>
  <si>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</si>
  <si>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</si>
  <si>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</si>
  <si>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</si>
  <si>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</si>
  <si>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</si>
  <si>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</si>
  <si>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</si>
  <si>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</si>
  <si>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</si>
  <si>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</si>
  <si>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</si>
  <si>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</si>
  <si>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</si>
  <si>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</si>
  <si>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</si>
  <si>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</si>
  <si>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</si>
  <si>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</si>
  <si>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</si>
  <si>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</si>
  <si>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</si>
  <si>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</si>
  <si>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</si>
  <si>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</si>
  <si>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</si>
  <si>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</si>
  <si>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</si>
  <si>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</si>
  <si>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</si>
  <si>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</si>
  <si>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</si>
  <si>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</si>
  <si>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</si>
  <si>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</si>
  <si>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</si>
  <si>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</si>
  <si>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</si>
  <si>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</si>
  <si>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</si>
  <si>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</si>
  <si>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</si>
  <si>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</si>
  <si>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</si>
  <si>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</si>
  <si>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</si>
  <si>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</si>
  <si>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</si>
  <si>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</si>
  <si>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</si>
  <si>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</si>
  <si>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</si>
  <si>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</si>
  <si>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</si>
  <si>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</si>
  <si>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</si>
  <si>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</si>
  <si>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</si>
  <si>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</si>
  <si>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</si>
  <si>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</si>
  <si>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</si>
  <si>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</si>
  <si>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</si>
  <si>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</si>
  <si>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</si>
  <si>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</si>
  <si>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</si>
  <si>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</si>
  <si>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</si>
  <si>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</si>
  <si>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</si>
  <si>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</si>
  <si>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</si>
  <si>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</si>
  <si>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</si>
  <si>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</si>
  <si>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</si>
  <si>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</si>
  <si>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</si>
  <si>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</si>
  <si>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</si>
  <si>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</si>
  <si>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</si>
  <si>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</si>
  <si>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</si>
  <si>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</si>
  <si>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</si>
  <si>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</si>
  <si>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</si>
  <si>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</si>
  <si>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</si>
  <si>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</si>
  <si>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</si>
  <si>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</si>
  <si>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</si>
  <si>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</si>
  <si>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</si>
  <si>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</si>
  <si>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</si>
  <si>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</si>
  <si>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</si>
  <si>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</si>
  <si>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</si>
  <si>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</si>
  <si>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</si>
  <si>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</si>
  <si>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</si>
  <si>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</si>
  <si>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</si>
  <si>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</si>
  <si>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</si>
  <si>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</si>
  <si>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</si>
  <si>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</si>
  <si>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</si>
  <si>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</si>
  <si>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</si>
  <si>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</si>
  <si>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</si>
  <si>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</si>
  <si>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</si>
  <si>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</si>
  <si>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</si>
  <si>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</si>
  <si>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</si>
  <si>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</si>
  <si>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</si>
  <si>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</si>
  <si>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</si>
  <si>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</si>
  <si>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</si>
  <si>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</si>
  <si>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</si>
  <si>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</si>
  <si>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</si>
  <si>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</si>
  <si>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</si>
  <si>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</si>
  <si>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</si>
  <si>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</si>
  <si>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</si>
  <si>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</si>
  <si>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</si>
  <si>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</si>
  <si>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</si>
  <si>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</si>
  <si>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</si>
  <si>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</si>
  <si>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</si>
  <si>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</si>
  <si>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</si>
  <si>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</si>
  <si>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</si>
  <si>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</si>
  <si>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</si>
  <si>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</si>
  <si>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</si>
  <si>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</si>
  <si>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</si>
  <si>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</si>
  <si>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</si>
  <si>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</si>
  <si>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</si>
  <si>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</si>
  <si>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</si>
  <si>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</si>
  <si>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</si>
  <si>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</si>
  <si>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</si>
  <si>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</si>
  <si>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</si>
  <si>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</si>
  <si>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</si>
  <si>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</si>
  <si>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</si>
  <si>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</si>
  <si>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</si>
  <si>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</si>
  <si>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</si>
  <si>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</si>
  <si>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</si>
  <si>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</si>
  <si>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</si>
  <si>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</si>
  <si>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</si>
  <si>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</si>
  <si>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</si>
  <si>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</si>
  <si>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</si>
  <si>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</si>
  <si>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</si>
  <si>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</si>
  <si>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</si>
  <si>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</si>
  <si>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</si>
  <si>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</si>
  <si>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</si>
  <si>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</si>
  <si>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</si>
  <si>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</si>
  <si>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</si>
  <si>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</si>
  <si>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</si>
  <si>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</si>
  <si>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</si>
  <si>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</si>
  <si>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</si>
  <si>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</si>
  <si>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</si>
  <si>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</si>
  <si>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</si>
  <si>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</si>
  <si>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</si>
  <si>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</si>
  <si>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</si>
  <si>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</si>
  <si>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</si>
  <si>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</si>
  <si>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</si>
  <si>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</si>
  <si>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</si>
  <si>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</si>
  <si>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</si>
  <si>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</si>
  <si>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</si>
  <si>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</si>
  <si>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</si>
  <si>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</si>
  <si>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</si>
  <si>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</si>
  <si>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</si>
  <si>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</si>
  <si>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</si>
  <si>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</si>
  <si>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</si>
  <si>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</si>
  <si>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</si>
  <si>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</si>
  <si>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</si>
  <si>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</si>
  <si>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</si>
  <si>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</si>
  <si>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</si>
  <si>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</si>
  <si>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</si>
  <si>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</si>
  <si>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</si>
  <si>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</si>
  <si>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</si>
  <si>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</si>
  <si>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</si>
  <si>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</si>
  <si>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</si>
  <si>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</si>
  <si>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</si>
  <si>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</si>
  <si>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</si>
  <si>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</si>
  <si>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</si>
  <si>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</si>
  <si>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</si>
  <si>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</si>
  <si>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</si>
  <si>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</si>
  <si>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</si>
  <si>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</si>
  <si>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</si>
  <si>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</si>
  <si>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</si>
  <si>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</si>
  <si>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</si>
  <si>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</si>
  <si>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</si>
  <si>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</si>
  <si>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</si>
  <si>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</si>
  <si>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</si>
  <si>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</si>
  <si>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</si>
  <si>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</si>
  <si>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</si>
  <si>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</si>
  <si>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</si>
  <si>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</si>
  <si>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</si>
  <si>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</si>
  <si>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</si>
  <si>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</si>
  <si>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</si>
  <si>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</si>
  <si>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</si>
  <si>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</si>
  <si>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</si>
  <si>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</si>
  <si>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</si>
  <si>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</si>
  <si>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</si>
  <si>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</si>
  <si>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</si>
  <si>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</si>
  <si>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</si>
  <si>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</si>
  <si>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</si>
  <si>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</si>
  <si>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</si>
  <si>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</si>
  <si>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</si>
  <si>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</si>
  <si>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</si>
  <si>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</si>
  <si>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</si>
  <si>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</si>
  <si>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</si>
  <si>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</si>
  <si>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</si>
  <si>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</si>
  <si>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</si>
  <si>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</si>
  <si>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</si>
  <si>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</si>
  <si>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</si>
  <si>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</si>
  <si>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</si>
  <si>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</si>
  <si>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</si>
  <si>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</si>
  <si>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</si>
  <si>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</si>
  <si>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</si>
  <si>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</si>
  <si>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</si>
  <si>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</si>
  <si>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</si>
  <si>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</si>
  <si>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</si>
  <si>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</si>
  <si>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</si>
  <si>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</si>
  <si>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</si>
  <si>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</si>
  <si>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</si>
  <si>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</si>
  <si>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</si>
  <si>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</si>
  <si>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</si>
  <si>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</si>
  <si>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</si>
  <si>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</si>
  <si>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</si>
  <si>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</si>
  <si>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</si>
  <si>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</si>
  <si>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</si>
  <si>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</si>
  <si>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</si>
  <si>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</si>
  <si>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</si>
  <si>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</si>
  <si>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</si>
  <si>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</si>
  <si>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</si>
  <si>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</si>
  <si>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</si>
  <si>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</si>
  <si>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</si>
  <si>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</si>
  <si>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</si>
  <si>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</si>
  <si>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</si>
  <si>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</si>
  <si>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</si>
  <si>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</si>
  <si>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</si>
  <si>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</si>
  <si>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</si>
  <si>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</si>
  <si>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</si>
  <si>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</si>
  <si>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</si>
  <si>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</si>
  <si>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</si>
  <si>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</si>
  <si>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</si>
  <si>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</si>
  <si>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</si>
  <si>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</si>
  <si>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</si>
  <si>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</si>
  <si>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</si>
  <si>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</si>
  <si>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</si>
  <si>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</si>
  <si>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</si>
  <si>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</si>
  <si>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</si>
  <si>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</si>
  <si>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</si>
  <si>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</si>
  <si>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</si>
  <si>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</si>
  <si>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</si>
  <si>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</si>
  <si>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</si>
  <si>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</si>
  <si>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</si>
  <si>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</si>
  <si>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</si>
  <si>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</si>
  <si>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</si>
  <si>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</si>
  <si>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</si>
  <si>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</si>
  <si>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</si>
  <si>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</si>
  <si>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</si>
  <si>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</si>
  <si>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</si>
  <si>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</si>
  <si>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</si>
  <si>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</si>
  <si>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</si>
  <si>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</si>
  <si>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</si>
  <si>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</si>
  <si>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</si>
  <si>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</si>
  <si>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</si>
  <si>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</si>
  <si>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</si>
  <si>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</si>
  <si>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</si>
  <si>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</si>
  <si>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</si>
  <si>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</si>
  <si>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</si>
  <si>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</si>
  <si>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</si>
  <si>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</si>
  <si>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</si>
  <si>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</si>
  <si>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</si>
  <si>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</si>
  <si>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</si>
  <si>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</si>
  <si>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</si>
  <si>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</si>
  <si>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</si>
  <si>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</si>
  <si>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</si>
  <si>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</si>
  <si>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</si>
  <si>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</si>
  <si>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</si>
  <si>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</si>
  <si>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</si>
  <si>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</si>
  <si>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</si>
  <si>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</si>
  <si>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</si>
  <si>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</si>
  <si>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</si>
  <si>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</si>
  <si>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</si>
  <si>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</si>
  <si>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</si>
  <si>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</si>
  <si>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</si>
  <si>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</si>
  <si>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</si>
  <si>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</si>
  <si>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</si>
  <si>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</si>
  <si>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</si>
  <si>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</si>
  <si>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</si>
  <si>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</si>
  <si>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</si>
  <si>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</si>
  <si>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</si>
  <si>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</si>
  <si>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</si>
  <si>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</si>
  <si>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</si>
  <si>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</si>
  <si>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</si>
  <si>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</si>
  <si>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</si>
  <si>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</si>
  <si>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</si>
  <si>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</si>
  <si>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</si>
  <si>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</si>
  <si>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</si>
  <si>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</si>
  <si>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</si>
  <si>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</si>
  <si>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</si>
  <si>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</si>
  <si>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</si>
  <si>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</si>
  <si>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</si>
  <si>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</si>
  <si>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</si>
  <si>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</si>
  <si>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</si>
  <si>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</si>
  <si>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</si>
  <si>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</si>
  <si>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</si>
  <si>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</si>
  <si>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</si>
  <si>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</si>
  <si>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</si>
  <si>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</si>
  <si>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</si>
  <si>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</si>
  <si>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</si>
  <si>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</si>
  <si>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</si>
  <si>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</si>
  <si>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</si>
  <si>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</si>
  <si>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</si>
  <si>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</si>
  <si>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</si>
  <si>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</si>
  <si>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</si>
  <si>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</si>
  <si>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</si>
  <si>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</si>
  <si>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</si>
  <si>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</si>
  <si>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</si>
  <si>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</si>
  <si>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</si>
  <si>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</si>
  <si>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</si>
  <si>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</si>
  <si>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</si>
  <si>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</si>
  <si>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</si>
  <si>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</si>
  <si>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</si>
  <si>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</si>
  <si>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</si>
  <si>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</si>
  <si>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</si>
  <si>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</si>
  <si>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</si>
  <si>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</si>
  <si>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</si>
  <si>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</si>
  <si>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</si>
  <si>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</si>
  <si>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</si>
  <si>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</si>
  <si>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</si>
  <si>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</si>
  <si>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</si>
  <si>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</si>
  <si>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</si>
  <si>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</si>
  <si>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</si>
  <si>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</si>
  <si>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</si>
  <si>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</si>
  <si>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</si>
  <si>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</si>
  <si>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</si>
  <si>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</si>
  <si>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</si>
  <si>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</si>
  <si>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</si>
  <si>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</si>
  <si>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</si>
  <si>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</si>
  <si>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</si>
  <si>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</si>
  <si>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</si>
  <si>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</si>
  <si>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</si>
  <si>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</si>
  <si>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</si>
  <si>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</si>
  <si>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</si>
  <si>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</si>
  <si>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</si>
  <si>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</si>
  <si>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</si>
  <si>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</si>
  <si>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</si>
  <si>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</si>
  <si>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</si>
  <si>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</si>
  <si>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</si>
  <si>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</si>
  <si>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</si>
  <si>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</si>
  <si>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</si>
  <si>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</si>
  <si>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</si>
  <si>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</si>
  <si>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</si>
  <si>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</si>
  <si>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</si>
  <si>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</si>
  <si>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</si>
  <si>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</si>
  <si>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</si>
  <si>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</si>
  <si>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</si>
  <si>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</si>
  <si>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</si>
  <si>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</si>
  <si>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</si>
  <si>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</si>
  <si>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</si>
  <si>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</si>
  <si>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</si>
  <si>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</si>
  <si>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</si>
  <si>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</si>
  <si>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</si>
  <si>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</si>
  <si>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</si>
  <si>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</si>
  <si>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</si>
  <si>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</si>
  <si>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</si>
  <si>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</si>
  <si>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</si>
  <si>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</si>
  <si>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</si>
  <si>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</si>
  <si>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</si>
  <si>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</si>
  <si>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</si>
  <si>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</si>
  <si>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</si>
  <si>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</si>
  <si>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</si>
  <si>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</si>
  <si>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</si>
  <si>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</si>
  <si>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</si>
  <si>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</si>
  <si>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</si>
  <si>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</si>
  <si>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</si>
  <si>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</si>
  <si>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</si>
  <si>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</si>
  <si>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</si>
  <si>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</si>
  <si>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</si>
  <si>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</si>
  <si>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</si>
  <si>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</si>
  <si>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</si>
  <si>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</si>
  <si>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</si>
  <si>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</si>
  <si>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</si>
  <si>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</si>
  <si>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</si>
  <si>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</si>
  <si>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</si>
  <si>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</si>
  <si>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</si>
  <si>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</si>
  <si>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</si>
  <si>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</si>
  <si>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</si>
  <si>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</si>
  <si>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</si>
  <si>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</si>
  <si>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</si>
  <si>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</si>
  <si>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</si>
  <si>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</si>
  <si>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</si>
  <si>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</si>
  <si>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</si>
  <si>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</si>
  <si>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</si>
  <si>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</si>
  <si>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</si>
  <si>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</si>
  <si>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</si>
  <si>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</si>
  <si>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</si>
  <si>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</si>
  <si>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</si>
  <si>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</si>
  <si>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</si>
  <si>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</si>
  <si>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</si>
  <si>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</si>
  <si>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</si>
  <si>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</si>
  <si>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</si>
  <si>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</si>
  <si>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</si>
  <si>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</si>
  <si>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</si>
  <si>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</si>
  <si>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</si>
  <si>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</si>
  <si>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</si>
  <si>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</si>
  <si>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</si>
  <si>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</si>
  <si>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</si>
  <si>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</si>
  <si>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</si>
  <si>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</si>
  <si>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</si>
  <si>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</si>
  <si>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</si>
  <si>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</si>
  <si>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</si>
  <si>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</si>
  <si>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</si>
  <si>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</si>
  <si>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</si>
  <si>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</si>
  <si>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</si>
  <si>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</si>
  <si>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</si>
  <si>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</si>
  <si>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</si>
  <si>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</si>
  <si>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</si>
  <si>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</si>
  <si>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</si>
  <si>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</si>
  <si>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</si>
  <si>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</si>
  <si>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</si>
  <si>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</si>
  <si>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</si>
  <si>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</si>
  <si>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</si>
  <si>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</si>
  <si>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</si>
  <si>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</si>
  <si>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</si>
  <si>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</si>
  <si>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</si>
  <si>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</si>
  <si>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</si>
  <si>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</si>
  <si>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</si>
  <si>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</si>
  <si>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</si>
  <si>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</si>
  <si>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</si>
  <si>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</si>
  <si>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</si>
  <si>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</si>
  <si>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</si>
  <si>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</si>
  <si>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</si>
  <si>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</si>
  <si>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</si>
  <si>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</si>
  <si>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</si>
  <si>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</si>
  <si>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</si>
  <si>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</si>
  <si>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</si>
  <si>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</si>
  <si>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</si>
  <si>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</si>
  <si>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</si>
  <si>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</si>
  <si>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</si>
  <si>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</si>
  <si>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</si>
  <si>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</si>
  <si>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</si>
  <si>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</si>
  <si>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</si>
  <si>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</si>
  <si>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</si>
  <si>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</si>
  <si>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</si>
  <si>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</si>
  <si>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</si>
  <si>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</si>
  <si>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</si>
  <si>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</si>
  <si>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</si>
  <si>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</si>
  <si>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</si>
  <si>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</si>
  <si>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</si>
  <si>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</si>
  <si>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</si>
  <si>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</si>
  <si>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</si>
  <si>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</si>
  <si>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</si>
  <si>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</si>
  <si>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</si>
  <si>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</si>
  <si>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</si>
  <si>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</si>
  <si>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</si>
  <si>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</si>
  <si>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</si>
  <si>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</si>
  <si>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</si>
  <si>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</si>
  <si>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</si>
  <si>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</si>
  <si>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</si>
  <si>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</si>
  <si>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</si>
  <si>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</si>
  <si>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</si>
  <si>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</si>
  <si>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</si>
  <si>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</si>
  <si>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</si>
  <si>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</si>
  <si>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</si>
  <si>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</si>
  <si>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</si>
  <si>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</si>
  <si>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</si>
  <si>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</si>
  <si>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</si>
  <si>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</si>
  <si>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</si>
  <si>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</si>
  <si>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</si>
  <si>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</si>
  <si>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</si>
  <si>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</si>
  <si>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</si>
  <si>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</si>
  <si>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</si>
  <si>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</si>
  <si>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</si>
  <si>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</si>
  <si>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</si>
  <si>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</si>
  <si>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</si>
  <si>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</si>
  <si>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</si>
  <si>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</si>
  <si>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</si>
  <si>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</si>
  <si>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</si>
  <si>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</si>
  <si>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</si>
  <si>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</si>
  <si>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</si>
  <si>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</si>
  <si>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</si>
  <si>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</si>
  <si>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</si>
  <si>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</si>
  <si>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</si>
  <si>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</si>
  <si>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</si>
  <si>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</si>
  <si>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</si>
  <si>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</si>
  <si>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</si>
  <si>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</si>
  <si>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</si>
  <si>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</si>
  <si>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</si>
  <si>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</si>
  <si>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</si>
  <si>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</si>
  <si>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</si>
  <si>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</si>
  <si>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</si>
  <si>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</si>
  <si>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</si>
  <si>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</si>
  <si>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</si>
  <si>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</si>
  <si>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</si>
  <si>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</si>
  <si>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</si>
  <si>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</si>
  <si>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</si>
  <si>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</si>
  <si>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</si>
  <si>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</si>
  <si>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</si>
  <si>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</si>
  <si>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</si>
  <si>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</si>
  <si>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</si>
  <si>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</si>
  <si>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</si>
  <si>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</si>
  <si>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</si>
  <si>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</si>
  <si>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</si>
  <si>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</si>
  <si>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</si>
  <si>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</si>
  <si>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</si>
  <si>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</si>
  <si>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</si>
  <si>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</si>
  <si>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</si>
  <si>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</si>
  <si>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</si>
  <si>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</si>
  <si>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</si>
  <si>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</si>
  <si>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</si>
  <si>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</si>
  <si>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</si>
  <si>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</si>
  <si>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</si>
  <si>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</si>
  <si>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</si>
  <si>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</si>
  <si>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</si>
  <si>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</si>
  <si>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</si>
  <si>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</si>
  <si>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</si>
  <si>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</si>
  <si>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</si>
  <si>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</si>
  <si>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</si>
  <si>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</si>
  <si>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</si>
  <si>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</si>
  <si>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</si>
  <si>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</si>
  <si>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</si>
  <si>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</si>
  <si>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</si>
  <si>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</si>
  <si>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</si>
  <si>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</si>
  <si>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</si>
  <si>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</si>
  <si>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</si>
  <si>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</si>
  <si>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</si>
  <si>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</si>
  <si>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</si>
  <si>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</si>
  <si>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</si>
  <si>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</si>
  <si>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</si>
  <si>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</si>
  <si>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</si>
  <si>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</si>
  <si>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</si>
  <si>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</si>
  <si>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</si>
  <si>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</si>
  <si>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</si>
  <si>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</si>
  <si>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</si>
  <si>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</si>
  <si>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</si>
  <si>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</si>
  <si>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</si>
  <si>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</si>
  <si>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</si>
  <si>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</si>
  <si>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</si>
  <si>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</si>
  <si>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</si>
  <si>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</si>
  <si>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</si>
  <si>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</si>
  <si>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</si>
  <si>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</si>
  <si>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</si>
  <si>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</si>
  <si>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</si>
  <si>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</si>
  <si>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</si>
  <si>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</si>
  <si>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</si>
  <si>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</si>
  <si>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</si>
  <si>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</si>
  <si>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</si>
  <si>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</si>
  <si>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</si>
  <si>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</si>
  <si>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</si>
  <si>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</si>
  <si>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</si>
  <si>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</si>
  <si>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</si>
  <si>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</si>
  <si>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</si>
  <si>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</si>
  <si>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</si>
  <si>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</si>
  <si>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</si>
  <si>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</si>
  <si>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</si>
  <si>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</si>
  <si>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</si>
  <si>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</si>
  <si>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</si>
  <si>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</si>
  <si>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</si>
  <si>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</si>
  <si>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</si>
  <si>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</si>
  <si>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</si>
  <si>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</si>
  <si>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</si>
  <si>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</si>
  <si>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</si>
  <si>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</si>
  <si>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</si>
  <si>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</si>
  <si>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</si>
  <si>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</si>
  <si>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</si>
  <si>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</si>
  <si>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</si>
  <si>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</si>
  <si>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</si>
  <si>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</si>
  <si>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</si>
  <si>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</si>
  <si>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</si>
  <si>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</si>
  <si>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</si>
  <si>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</si>
  <si>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</si>
  <si>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</si>
  <si>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</si>
  <si>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</si>
  <si>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</si>
  <si>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</si>
  <si>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</si>
  <si>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</si>
  <si>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</si>
  <si>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</si>
  <si>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</si>
  <si>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</si>
  <si>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</si>
  <si>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</si>
  <si>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</si>
  <si>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</si>
  <si>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</si>
  <si>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</si>
  <si>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</si>
  <si>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</si>
  <si>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</si>
  <si>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</si>
  <si>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</si>
  <si>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</si>
  <si>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</si>
  <si>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</si>
  <si>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</si>
  <si>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</si>
  <si>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</si>
  <si>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</si>
  <si>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</si>
  <si>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</si>
  <si>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</si>
  <si>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</si>
  <si>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</si>
  <si>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</si>
  <si>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</si>
  <si>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</si>
  <si>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</si>
  <si>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</si>
  <si>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</si>
  <si>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</si>
  <si>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</si>
  <si>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</si>
  <si>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</si>
  <si>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</si>
  <si>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</si>
  <si>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</si>
  <si>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</si>
  <si>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</si>
  <si>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</si>
  <si>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</si>
  <si>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</si>
  <si>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</si>
  <si>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</si>
  <si>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</si>
  <si>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</si>
  <si>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</si>
  <si>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</si>
  <si>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</si>
  <si>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</si>
  <si>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</si>
  <si>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</si>
  <si>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</si>
  <si>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</si>
  <si>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</si>
  <si>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</si>
  <si>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</si>
  <si>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</si>
  <si>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</si>
  <si>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</si>
  <si>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</si>
  <si>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</si>
  <si>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</si>
  <si>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</si>
  <si>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</si>
  <si>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</si>
  <si>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</si>
  <si>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</si>
  <si>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</si>
  <si>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</si>
  <si>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</si>
  <si>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</si>
  <si>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</si>
  <si>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</si>
  <si>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</si>
  <si>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</si>
  <si>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</si>
  <si>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</si>
  <si>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</si>
  <si>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</si>
  <si>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</si>
  <si>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</si>
  <si>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</si>
  <si>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</si>
  <si>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</si>
  <si>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</si>
  <si>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</si>
  <si>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</si>
  <si>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</si>
  <si>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</si>
  <si>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</si>
  <si>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</si>
  <si>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</si>
  <si>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</si>
  <si>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</si>
  <si>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</si>
  <si>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</si>
  <si>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</si>
  <si>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</si>
  <si>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</si>
  <si>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</si>
  <si>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</si>
  <si>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</si>
  <si>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</si>
  <si>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</si>
  <si>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</si>
  <si>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</si>
  <si>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</si>
  <si>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</si>
  <si>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</si>
  <si>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</si>
  <si>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</si>
  <si>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</si>
  <si>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</si>
  <si>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</si>
  <si>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</si>
  <si>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</si>
  <si>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</si>
  <si>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</si>
  <si>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</si>
  <si>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</si>
  <si>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</si>
  <si>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</si>
  <si>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</si>
  <si>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</si>
  <si>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</si>
  <si>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</si>
  <si>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</si>
  <si>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</si>
  <si>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</si>
  <si>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</si>
  <si>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</si>
  <si>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</si>
  <si>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</si>
  <si>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</si>
  <si>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</si>
  <si>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</si>
  <si>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</si>
  <si>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</si>
  <si>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</si>
  <si>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</si>
  <si>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</si>
  <si>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</si>
  <si>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</si>
  <si>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</si>
  <si>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</si>
  <si>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</si>
  <si>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</si>
  <si>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</si>
  <si>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</si>
  <si>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</si>
  <si>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</si>
  <si>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</si>
  <si>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</si>
  <si>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</si>
  <si>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</si>
  <si>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</si>
  <si>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</si>
  <si>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</si>
  <si>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</si>
  <si>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</si>
  <si>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</si>
  <si>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</si>
  <si>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</si>
  <si>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</si>
  <si>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</si>
  <si>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</si>
  <si>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</si>
  <si>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</si>
  <si>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</si>
  <si>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</si>
  <si>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</si>
  <si>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</si>
  <si>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</si>
  <si>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</si>
  <si>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</si>
  <si>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</si>
  <si>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</si>
  <si>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</si>
  <si>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</si>
  <si>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</si>
  <si>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</si>
  <si>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</si>
  <si>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</si>
  <si>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</si>
  <si>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</si>
  <si>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</si>
  <si>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</si>
  <si>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</si>
  <si>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</si>
  <si>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</si>
  <si>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</si>
  <si>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</si>
  <si>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</si>
  <si>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</si>
  <si>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</si>
  <si>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</si>
  <si>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</si>
  <si>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</si>
  <si>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</si>
  <si>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</si>
  <si>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</si>
  <si>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</si>
  <si>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</si>
  <si>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</si>
  <si>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</si>
  <si>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</si>
  <si>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</si>
  <si>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</si>
  <si>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</si>
  <si>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</si>
  <si>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</si>
  <si>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</si>
  <si>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</si>
  <si>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</si>
  <si>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</si>
  <si>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</si>
  <si>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</si>
  <si>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</si>
  <si>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</si>
  <si>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</si>
  <si>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</si>
  <si>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</si>
  <si>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</si>
  <si>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</si>
  <si>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</si>
  <si>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</si>
  <si>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</si>
  <si>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</si>
  <si>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</si>
  <si>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</si>
  <si>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</si>
  <si>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</si>
  <si>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</si>
  <si>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</si>
  <si>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</si>
  <si>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</si>
  <si>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</si>
  <si>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</si>
  <si>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</si>
  <si>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</si>
  <si>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</si>
  <si>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</si>
  <si>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</si>
  <si>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</si>
  <si>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</si>
  <si>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</si>
  <si>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</si>
  <si>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</si>
  <si>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</si>
  <si>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</si>
  <si>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</si>
  <si>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</si>
  <si>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</si>
  <si>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</si>
  <si>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</si>
  <si>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</si>
  <si>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</si>
  <si>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</si>
  <si>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</si>
  <si>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</si>
  <si>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</si>
  <si>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</si>
  <si>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</si>
  <si>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</si>
  <si>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</si>
  <si>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</si>
  <si>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</si>
  <si>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</si>
  <si>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</si>
  <si>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</si>
  <si>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</si>
  <si>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</si>
  <si>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</si>
  <si>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</si>
  <si>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</si>
  <si>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</si>
  <si>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</si>
  <si>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</si>
  <si>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</si>
  <si>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</si>
  <si>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</si>
  <si>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</si>
  <si>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</si>
  <si>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</si>
  <si>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</si>
  <si>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</si>
  <si>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</si>
  <si>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</si>
  <si>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</si>
  <si>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</si>
  <si>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</si>
  <si>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</si>
  <si>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</si>
  <si>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</si>
  <si>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</si>
  <si>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</si>
  <si>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</si>
  <si>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</si>
  <si>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</si>
  <si>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</si>
  <si>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</si>
  <si>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</si>
  <si>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</si>
  <si>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</si>
  <si>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</si>
  <si>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</si>
  <si>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</si>
  <si>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</si>
  <si>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</si>
  <si>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</si>
  <si>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</si>
  <si>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</si>
  <si>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</si>
  <si>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</si>
  <si>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</si>
  <si>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</si>
  <si>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</si>
  <si>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</si>
  <si>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</si>
  <si>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</si>
  <si>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</si>
  <si>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</si>
  <si>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</si>
  <si>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</si>
  <si>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</si>
  <si>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</si>
  <si>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</si>
  <si>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</si>
  <si>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</si>
  <si>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</si>
  <si>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</si>
  <si>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</si>
  <si>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</si>
  <si>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</si>
  <si>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</si>
  <si>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</si>
  <si>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</si>
  <si>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</si>
  <si>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</si>
  <si>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</si>
  <si>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</si>
  <si>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</si>
  <si>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</si>
  <si>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</si>
  <si>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</si>
  <si>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</si>
  <si>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</si>
  <si>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</si>
  <si>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</si>
  <si>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</si>
  <si>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</si>
  <si>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</si>
  <si>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</si>
  <si>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</si>
  <si>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</si>
  <si>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</si>
  <si>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</si>
  <si>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</si>
  <si>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</si>
  <si>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</si>
  <si>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</si>
  <si>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</si>
  <si>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</si>
  <si>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</si>
  <si>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</si>
  <si>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</si>
  <si>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</si>
  <si>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</si>
  <si>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</si>
  <si>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</si>
  <si>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</si>
  <si>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</si>
  <si>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</si>
  <si>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</si>
  <si>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</si>
  <si>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</si>
  <si>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</si>
  <si>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</si>
  <si>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</si>
  <si>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</si>
  <si>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</si>
  <si>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</si>
  <si>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</si>
  <si>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</si>
  <si>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</si>
  <si>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</si>
  <si>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</si>
  <si>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</si>
  <si>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</si>
  <si>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</si>
  <si>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</si>
  <si>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</si>
  <si>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</si>
  <si>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</si>
  <si>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</si>
  <si>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</si>
  <si>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</si>
  <si>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</si>
  <si>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</si>
  <si>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</si>
  <si>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</si>
  <si>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</si>
  <si>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</si>
  <si>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</si>
  <si>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</si>
  <si>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</si>
  <si>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</si>
  <si>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</si>
  <si>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</si>
  <si>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</si>
  <si>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</si>
  <si>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</si>
  <si>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</si>
  <si>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</si>
  <si>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</si>
  <si>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</si>
  <si>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</si>
  <si>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</si>
  <si>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</si>
  <si>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</si>
  <si>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</si>
  <si>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</si>
  <si>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</si>
  <si>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</si>
  <si>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</si>
  <si>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</si>
  <si>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</si>
  <si>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</si>
  <si>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</si>
  <si>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</si>
  <si>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</si>
  <si>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</si>
  <si>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</si>
  <si>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</si>
  <si>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</si>
  <si>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</si>
  <si>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</si>
  <si>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</si>
  <si>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</si>
  <si>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</si>
  <si>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</si>
  <si>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</si>
  <si>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</si>
  <si>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</si>
  <si>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</si>
  <si>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</si>
  <si>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</si>
  <si>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</si>
  <si>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</si>
  <si>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</si>
  <si>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</si>
  <si>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</si>
  <si>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</si>
  <si>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</si>
  <si>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</si>
  <si>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</si>
  <si>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</si>
  <si>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</si>
  <si>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</si>
  <si>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</si>
  <si>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</si>
  <si>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</si>
  <si>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</si>
  <si>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</si>
  <si>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</si>
  <si>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</si>
  <si>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</si>
  <si>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</si>
  <si>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</si>
  <si>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</si>
  <si>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</si>
  <si>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</si>
  <si>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</si>
  <si>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</si>
  <si>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</si>
  <si>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</si>
  <si>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</si>
  <si>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</si>
  <si>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</si>
  <si>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</si>
  <si>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</si>
  <si>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</si>
  <si>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</si>
  <si>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</si>
  <si>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</si>
  <si>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</si>
  <si>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</si>
  <si>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</si>
  <si>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</si>
  <si>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</si>
  <si>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</si>
  <si>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</si>
  <si>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</si>
  <si>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</si>
  <si>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</si>
  <si>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</si>
  <si>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</si>
  <si>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</si>
  <si>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</si>
  <si>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</si>
  <si>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</si>
  <si>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</si>
  <si>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</si>
  <si>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</si>
  <si>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</si>
  <si>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</si>
  <si>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</si>
  <si>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</si>
  <si>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</si>
  <si>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</si>
  <si>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</si>
  <si>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</si>
  <si>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</si>
  <si>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</si>
  <si>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</si>
  <si>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</si>
  <si>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</si>
  <si>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</si>
  <si>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</si>
  <si>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</si>
  <si>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</si>
  <si>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</si>
  <si>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</si>
  <si>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</si>
  <si>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</si>
  <si>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</si>
  <si>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</si>
  <si>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</si>
  <si>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</si>
  <si>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</si>
  <si>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</si>
  <si>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</si>
  <si>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</si>
  <si>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</si>
  <si>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</si>
  <si>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</si>
  <si>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</si>
  <si>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</si>
  <si>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</si>
  <si>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</si>
  <si>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</si>
  <si>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</si>
  <si>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</si>
  <si>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</si>
  <si>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</si>
  <si>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</si>
  <si>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</si>
  <si>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</si>
  <si>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</si>
  <si>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</si>
  <si>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</si>
  <si>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</si>
  <si>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</si>
  <si>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</si>
  <si>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</si>
  <si>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</si>
  <si>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</si>
  <si>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</si>
  <si>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</si>
  <si>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</si>
  <si>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</si>
  <si>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</si>
  <si>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</si>
  <si>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</si>
  <si>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</si>
  <si>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</si>
  <si>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</si>
  <si>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</si>
  <si>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</si>
  <si>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</si>
  <si>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</si>
  <si>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</si>
  <si>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</si>
  <si>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</si>
  <si>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</si>
  <si>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</si>
  <si>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</si>
  <si>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</si>
  <si>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</si>
  <si>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</si>
  <si>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</si>
  <si>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</si>
  <si>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</si>
  <si>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</si>
  <si>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</si>
  <si>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</si>
  <si>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</si>
  <si>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</si>
  <si>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</si>
  <si>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</si>
  <si>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</si>
  <si>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</si>
  <si>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</si>
  <si>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</si>
  <si>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</si>
  <si>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</si>
  <si>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</si>
  <si>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</si>
  <si>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</si>
  <si>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</si>
  <si>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</si>
  <si>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</si>
  <si>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</si>
  <si>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</si>
  <si>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</si>
  <si>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</si>
  <si>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</si>
  <si>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</si>
  <si>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</si>
  <si>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</si>
  <si>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</si>
  <si>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</si>
  <si>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</si>
  <si>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</si>
  <si>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</si>
  <si>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</si>
  <si>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</si>
  <si>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</si>
  <si>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</si>
  <si>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</si>
  <si>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</si>
  <si>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</si>
  <si>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</si>
  <si>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</si>
  <si>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</si>
  <si>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</si>
  <si>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</si>
  <si>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</si>
  <si>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</si>
  <si>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</si>
  <si>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</si>
  <si>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</si>
  <si>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</si>
  <si>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</si>
  <si>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</si>
  <si>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</si>
  <si>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</si>
  <si>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</si>
  <si>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</si>
  <si>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</si>
  <si>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</si>
  <si>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</si>
  <si>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</si>
  <si>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</si>
  <si>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</si>
  <si>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</si>
  <si>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</si>
  <si>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</si>
  <si>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</si>
  <si>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</si>
  <si>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</si>
  <si>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</si>
  <si>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</si>
  <si>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</si>
  <si>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</si>
  <si>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</si>
  <si>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</si>
  <si>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</si>
  <si>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</si>
  <si>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</si>
  <si>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</si>
  <si>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</si>
  <si>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</si>
  <si>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</si>
  <si>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</si>
  <si>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</si>
  <si>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</si>
  <si>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</si>
  <si>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</si>
  <si>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</si>
  <si>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</si>
  <si>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</si>
  <si>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</si>
  <si>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</si>
  <si>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</si>
  <si>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</si>
  <si>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</si>
  <si>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</si>
  <si>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</si>
  <si>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</si>
  <si>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</si>
  <si>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</si>
  <si>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</si>
  <si>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</si>
  <si>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</si>
  <si>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</si>
  <si>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</si>
  <si>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</si>
  <si>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</si>
  <si>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</si>
  <si>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</si>
  <si>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</si>
  <si>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</si>
  <si>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</si>
  <si>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</si>
  <si>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</si>
  <si>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</si>
  <si>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</si>
  <si>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</si>
  <si>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</si>
  <si>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</si>
  <si>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</si>
  <si>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</si>
  <si>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</si>
  <si>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</si>
  <si>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</si>
  <si>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</si>
  <si>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</si>
  <si>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</si>
  <si>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</si>
  <si>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</si>
  <si>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</si>
  <si>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</si>
  <si>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</si>
  <si>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</si>
  <si>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</si>
  <si>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</si>
  <si>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</si>
  <si>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</si>
  <si>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</si>
  <si>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</si>
  <si>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</si>
  <si>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</si>
  <si>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</si>
  <si>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</si>
  <si>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</si>
  <si>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</si>
  <si>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</si>
  <si>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</si>
  <si>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</si>
  <si>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</si>
  <si>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</si>
  <si>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</si>
  <si>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</si>
  <si>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</si>
  <si>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</si>
  <si>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</si>
  <si>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</si>
  <si>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</si>
  <si>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</si>
  <si>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</si>
  <si>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</si>
  <si>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</si>
  <si>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</si>
  <si>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</si>
  <si>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</si>
  <si>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</si>
  <si>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</si>
  <si>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</si>
  <si>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</si>
  <si>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</si>
  <si>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</si>
  <si>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</si>
  <si>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</si>
  <si>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</si>
  <si>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</si>
  <si>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</si>
  <si>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</si>
  <si>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</si>
  <si>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</si>
  <si>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</si>
  <si>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</si>
  <si>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</si>
  <si>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</si>
  <si>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</si>
  <si>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</si>
  <si>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</si>
  <si>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</si>
  <si>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</si>
  <si>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</si>
  <si>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</si>
  <si>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</si>
  <si>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</si>
  <si>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</si>
  <si>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</si>
  <si>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</si>
  <si>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</si>
  <si>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</si>
  <si>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</si>
  <si>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</si>
  <si>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</si>
  <si>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</si>
  <si>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</si>
  <si>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</si>
  <si>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</si>
  <si>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</si>
  <si>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</si>
  <si>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</si>
  <si>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</si>
  <si>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</si>
  <si>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</si>
  <si>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</si>
  <si>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</si>
  <si>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</si>
  <si>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</si>
  <si>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</si>
  <si>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</si>
  <si>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</si>
  <si>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</si>
  <si>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</si>
  <si>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</si>
  <si>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</si>
  <si>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</si>
  <si>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</si>
  <si>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</si>
  <si>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</si>
  <si>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</si>
  <si>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</si>
  <si>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</si>
  <si>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</si>
  <si>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</si>
  <si>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</si>
  <si>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</si>
  <si>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</si>
  <si>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</si>
  <si>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</si>
  <si>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</si>
  <si>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</si>
  <si>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</si>
  <si>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</si>
  <si>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</si>
  <si>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</si>
  <si>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</si>
  <si>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</si>
  <si>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</si>
  <si>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</si>
  <si>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</si>
  <si>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</si>
  <si>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</si>
  <si>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</si>
  <si>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</si>
  <si>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</si>
  <si>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</si>
  <si>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</si>
  <si>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</si>
  <si>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</si>
  <si>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</si>
  <si>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</si>
  <si>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</si>
  <si>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</si>
  <si>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</si>
  <si>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</si>
  <si>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</si>
  <si>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</si>
  <si>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</si>
  <si>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</si>
  <si>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</si>
  <si>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</si>
  <si>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</si>
  <si>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</si>
  <si>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</si>
  <si>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</si>
  <si>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</si>
  <si>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</si>
  <si>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</si>
  <si>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</si>
  <si>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</si>
  <si>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</si>
  <si>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</si>
  <si>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</si>
  <si>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</si>
  <si>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</si>
  <si>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</si>
  <si>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</si>
  <si>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</si>
  <si>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</si>
  <si>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</si>
  <si>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</si>
  <si>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</si>
  <si>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</si>
  <si>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</si>
  <si>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</si>
  <si>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</si>
  <si>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</si>
  <si>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</si>
  <si>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</si>
  <si>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</si>
  <si>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</si>
  <si>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</si>
  <si>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</si>
  <si>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</si>
  <si>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</si>
  <si>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</si>
  <si>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</si>
  <si>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</si>
  <si>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</si>
  <si>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</si>
  <si>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</si>
  <si>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</si>
  <si>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</si>
  <si>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</si>
  <si>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</si>
  <si>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</si>
  <si>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</si>
  <si>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</si>
  <si>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</si>
  <si>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</si>
  <si>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</si>
  <si>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</si>
  <si>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</si>
  <si>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</si>
  <si>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</si>
  <si>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</si>
  <si>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</si>
  <si>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</si>
  <si>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</si>
  <si>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</si>
  <si>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</si>
  <si>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</si>
  <si>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</si>
  <si>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</si>
  <si>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</si>
  <si>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</si>
  <si>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</si>
  <si>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</si>
  <si>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</si>
  <si>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</si>
  <si>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</si>
  <si>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</si>
  <si>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</si>
  <si>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</si>
  <si>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</si>
  <si>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</si>
  <si>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</si>
  <si>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</si>
  <si>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</si>
  <si>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</si>
  <si>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</si>
  <si>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</si>
  <si>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</si>
  <si>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</si>
  <si>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</si>
  <si>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</si>
  <si>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</si>
  <si>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</si>
  <si>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</si>
  <si>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</si>
  <si>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</si>
  <si>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</si>
  <si>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</si>
  <si>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</si>
  <si>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</si>
  <si>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</si>
  <si>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</si>
  <si>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</si>
  <si>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</si>
  <si>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</si>
  <si>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</si>
  <si>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</si>
  <si>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</si>
  <si>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</si>
  <si>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</si>
  <si>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</si>
  <si>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</si>
  <si>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</si>
  <si>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</si>
  <si>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</si>
  <si>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</si>
  <si>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</si>
  <si>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</si>
  <si>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</si>
  <si>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</si>
  <si>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</si>
  <si>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</si>
  <si>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</si>
  <si>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</si>
  <si>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</si>
  <si>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</si>
  <si>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</si>
  <si>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</si>
  <si>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</si>
  <si>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</si>
  <si>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</si>
  <si>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</si>
  <si>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</si>
  <si>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</si>
  <si>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</si>
  <si>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</si>
  <si>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</si>
  <si>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</si>
  <si>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</si>
  <si>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</si>
  <si>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</si>
  <si>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</si>
  <si>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</si>
  <si>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</si>
  <si>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</si>
  <si>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</si>
  <si>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</si>
  <si>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</si>
  <si>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</si>
  <si>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</si>
  <si>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</si>
  <si>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</si>
  <si>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</si>
  <si>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</si>
  <si>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</si>
  <si>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</si>
  <si>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</si>
  <si>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</si>
  <si>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</si>
  <si>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</si>
  <si>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</si>
  <si>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</si>
  <si>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</si>
  <si>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</si>
  <si>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</si>
  <si>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</si>
  <si>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</si>
  <si>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</si>
  <si>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</si>
  <si>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</si>
  <si>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</si>
  <si>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</si>
  <si>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</si>
  <si>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</si>
  <si>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</si>
  <si>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</si>
  <si>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</si>
  <si>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</si>
  <si>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</si>
  <si>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</si>
  <si>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</si>
  <si>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</si>
  <si>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</si>
  <si>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</si>
  <si>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</si>
  <si>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</si>
  <si>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</si>
  <si>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</si>
  <si>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</si>
  <si>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</si>
  <si>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</si>
  <si>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</si>
  <si>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</si>
  <si>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</si>
  <si>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</si>
  <si>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</si>
  <si>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</si>
  <si>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</si>
  <si>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</si>
  <si>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</si>
  <si>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</si>
  <si>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</si>
  <si>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</si>
  <si>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</si>
  <si>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</si>
  <si>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</si>
  <si>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</si>
  <si>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</si>
  <si>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</si>
  <si>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</si>
  <si>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</si>
  <si>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</si>
  <si>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</si>
  <si>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</si>
  <si>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</si>
  <si>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</si>
  <si>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</si>
  <si>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</si>
  <si>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</si>
  <si>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</si>
  <si>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</si>
  <si>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</si>
  <si>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</si>
  <si>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</si>
  <si>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</si>
  <si>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</si>
  <si>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</si>
  <si>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</si>
  <si>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</si>
  <si>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</si>
  <si>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</si>
  <si>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</si>
  <si>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</si>
  <si>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</si>
  <si>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</si>
  <si>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</si>
  <si>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</si>
  <si>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</si>
  <si>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</si>
  <si>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</si>
  <si>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</si>
  <si>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</si>
  <si>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</si>
  <si>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</si>
  <si>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</si>
  <si>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</si>
  <si>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</si>
  <si>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</si>
  <si>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</si>
  <si>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</si>
  <si>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</si>
  <si>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</si>
  <si>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</si>
  <si>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</si>
  <si>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</si>
  <si>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</si>
  <si>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</si>
  <si>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</si>
  <si>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</si>
  <si>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</si>
  <si>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</si>
  <si>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</si>
  <si>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</si>
  <si>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</si>
  <si>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</si>
  <si>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</si>
  <si>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</si>
  <si>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</si>
  <si>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</si>
  <si>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</si>
  <si>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</si>
  <si>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</si>
  <si>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</si>
  <si>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</si>
  <si>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</si>
  <si>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</si>
  <si>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</si>
  <si>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</si>
  <si>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</si>
  <si>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</si>
  <si>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</si>
  <si>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</si>
  <si>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</si>
  <si>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</si>
  <si>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</si>
  <si>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</si>
  <si>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</si>
  <si>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</si>
  <si>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</si>
  <si>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</si>
  <si>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</si>
  <si>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</si>
  <si>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</si>
  <si>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</si>
  <si>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</si>
  <si>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</si>
  <si>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</si>
  <si>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</si>
  <si>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</si>
  <si>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</si>
  <si>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</si>
  <si>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</si>
  <si>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</si>
  <si>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</si>
  <si>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</si>
  <si>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</si>
  <si>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</si>
  <si>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</si>
  <si>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</si>
  <si>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</si>
  <si>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</si>
  <si>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</si>
  <si>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</si>
  <si>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</si>
  <si>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</si>
  <si>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</si>
  <si>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</si>
  <si>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</si>
  <si>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</si>
  <si>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</si>
  <si>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</si>
  <si>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</si>
  <si>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</si>
  <si>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</si>
  <si>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</si>
  <si>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</si>
  <si>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</si>
  <si>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</si>
  <si>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</si>
  <si>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</si>
  <si>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</si>
  <si>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</si>
  <si>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</si>
  <si>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</si>
  <si>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</si>
  <si>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</si>
  <si>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</si>
  <si>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</si>
  <si>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</si>
  <si>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</si>
  <si>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</si>
  <si>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</si>
  <si>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</si>
  <si>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</si>
  <si>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</si>
  <si>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</si>
  <si>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</si>
  <si>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</si>
  <si>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</si>
  <si>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</si>
  <si>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</si>
  <si>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</si>
  <si>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</si>
  <si>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</si>
  <si>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</si>
  <si>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</si>
  <si>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</si>
  <si>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</si>
  <si>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</si>
  <si>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</si>
  <si>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</si>
  <si>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</si>
  <si>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</si>
  <si>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</si>
  <si>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</si>
  <si>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</si>
  <si>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</si>
  <si>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</si>
  <si>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</si>
  <si>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</si>
  <si>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</si>
  <si>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</si>
  <si>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</si>
  <si>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</si>
  <si>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</si>
  <si>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</si>
  <si>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</si>
  <si>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</si>
  <si>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</si>
  <si>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</si>
  <si>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</si>
  <si>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</si>
  <si>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</si>
  <si>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</si>
  <si>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</si>
  <si>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</si>
  <si>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</si>
  <si>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</si>
  <si>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</si>
  <si>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</si>
  <si>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</si>
  <si>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</si>
  <si>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</si>
  <si>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</si>
  <si>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</si>
  <si>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</si>
  <si>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</si>
  <si>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</si>
  <si>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</si>
  <si>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</si>
  <si>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</si>
  <si>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</si>
  <si>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</si>
  <si>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</si>
  <si>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</si>
  <si>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</si>
  <si>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</si>
  <si>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</si>
  <si>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</si>
  <si>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</si>
  <si>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</si>
  <si>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</si>
  <si>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</si>
  <si>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</si>
  <si>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</si>
  <si>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</si>
  <si>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</si>
  <si>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</si>
  <si>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</si>
  <si>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</si>
  <si>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</si>
  <si>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</si>
  <si>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</si>
  <si>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</si>
  <si>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</si>
  <si>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</si>
  <si>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</si>
  <si>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</si>
  <si>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</si>
  <si>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</si>
  <si>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</si>
  <si>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</si>
  <si>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</si>
  <si>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</si>
  <si>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</si>
  <si>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</si>
  <si>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</si>
  <si>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</si>
  <si>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</si>
  <si>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</si>
  <si>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</si>
  <si>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</si>
  <si>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</si>
  <si>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</si>
  <si>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</si>
  <si>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</si>
  <si>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</si>
  <si>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</si>
  <si>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</si>
  <si>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</si>
  <si>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</si>
  <si>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</si>
  <si>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</si>
  <si>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</si>
  <si>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</si>
  <si>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</si>
  <si>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</si>
  <si>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</si>
  <si>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</si>
  <si>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</si>
  <si>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</si>
  <si>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</si>
  <si>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</si>
  <si>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</si>
  <si>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</si>
  <si>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</si>
  <si>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</si>
  <si>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</si>
  <si>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</si>
  <si>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</si>
  <si>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</si>
  <si>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</si>
  <si>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</si>
  <si>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</si>
  <si>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</si>
  <si>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</si>
  <si>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</si>
  <si>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</si>
  <si>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</si>
  <si>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</si>
  <si>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</si>
  <si>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</si>
  <si>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</si>
  <si>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</si>
  <si>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</si>
  <si>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</si>
  <si>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</si>
  <si>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</si>
  <si>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</si>
  <si>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</si>
  <si>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</si>
  <si>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</si>
  <si>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</si>
  <si>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</si>
  <si>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</si>
  <si>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</si>
  <si>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</si>
  <si>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</si>
  <si>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</si>
  <si>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</si>
  <si>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</si>
  <si>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</si>
  <si>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</si>
  <si>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</si>
  <si>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</si>
  <si>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</si>
  <si>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</si>
  <si>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</si>
  <si>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</si>
  <si>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</si>
  <si>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</si>
  <si>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</si>
  <si>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</si>
  <si>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</si>
  <si>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</si>
  <si>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</si>
  <si>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</si>
  <si>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</si>
  <si>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</si>
  <si>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</si>
  <si>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</si>
  <si>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</si>
  <si>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</si>
  <si>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</si>
  <si>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</si>
  <si>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</si>
  <si>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</si>
  <si>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</si>
  <si>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</si>
  <si>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</si>
  <si>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</si>
  <si>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</si>
  <si>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</si>
  <si>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</si>
  <si>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</si>
  <si>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</si>
  <si>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</si>
  <si>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</si>
  <si>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</si>
  <si>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</si>
  <si>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</si>
  <si>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</si>
  <si>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</si>
  <si>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</si>
  <si>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</si>
  <si>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</si>
  <si>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</si>
  <si>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</si>
  <si>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</si>
  <si>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</si>
  <si>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</si>
  <si>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</si>
  <si>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</si>
  <si>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</si>
  <si>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</si>
  <si>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</si>
  <si>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</si>
  <si>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</si>
  <si>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</si>
  <si>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</si>
  <si>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</si>
  <si>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</si>
  <si>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</si>
  <si>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</si>
  <si>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</si>
  <si>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</si>
  <si>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</si>
  <si>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</si>
  <si>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</si>
  <si>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</si>
  <si>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</si>
  <si>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</si>
  <si>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</si>
  <si>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</si>
  <si>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</si>
  <si>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</si>
  <si>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</si>
  <si>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</si>
  <si>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</si>
  <si>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</si>
  <si>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</si>
  <si>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</si>
  <si>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</si>
  <si>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</si>
  <si>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</si>
  <si>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</si>
  <si>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</si>
  <si>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</si>
  <si>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</si>
  <si>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</si>
  <si>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</si>
  <si>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</si>
  <si>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</si>
  <si>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</si>
  <si>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</si>
  <si>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</si>
  <si>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</si>
  <si>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</si>
  <si>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</si>
  <si>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</si>
  <si>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</si>
  <si>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</si>
  <si>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</si>
  <si>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</si>
  <si>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</si>
  <si>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</si>
  <si>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</si>
  <si>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</si>
  <si>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</si>
  <si>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</si>
  <si>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</si>
  <si>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</si>
  <si>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</si>
  <si>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</si>
  <si>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</si>
  <si>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</si>
  <si>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</si>
  <si>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</si>
  <si>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</si>
  <si>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</si>
  <si>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</si>
  <si>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</si>
  <si>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</si>
  <si>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</si>
  <si>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</si>
  <si>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</si>
  <si>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</si>
  <si>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</si>
  <si>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</si>
  <si>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</si>
  <si>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</si>
  <si>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</si>
  <si>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</si>
  <si>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</si>
  <si>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</si>
  <si>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</si>
  <si>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</si>
  <si>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</si>
  <si>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</si>
  <si>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</si>
  <si>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</si>
  <si>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</si>
  <si>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</si>
  <si>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</si>
  <si>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</si>
  <si>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</si>
  <si>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</si>
  <si>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</si>
  <si>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</si>
  <si>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</si>
  <si>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</si>
  <si>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</si>
  <si>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</si>
  <si>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</si>
  <si>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</si>
  <si>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</si>
  <si>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</si>
  <si>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</si>
  <si>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</si>
  <si>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</si>
  <si>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</si>
  <si>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</si>
  <si>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</si>
  <si>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</si>
  <si>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</si>
  <si>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</si>
  <si>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</si>
  <si>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</si>
  <si>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</si>
  <si>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</si>
  <si>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</si>
  <si>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</si>
  <si>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</si>
  <si>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</si>
  <si>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</si>
  <si>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</si>
  <si>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</si>
  <si>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</si>
  <si>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</si>
  <si>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</si>
  <si>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</si>
  <si>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</si>
  <si>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</si>
  <si>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</si>
  <si>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</si>
  <si>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</si>
  <si>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</si>
  <si>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</si>
  <si>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</si>
  <si>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</si>
  <si>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</si>
  <si>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</si>
  <si>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</si>
  <si>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</si>
  <si>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</si>
  <si>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</si>
  <si>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</si>
  <si>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</si>
  <si>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</si>
  <si>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</si>
  <si>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</si>
  <si>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</si>
  <si>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</si>
  <si>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</si>
  <si>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</si>
  <si>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</si>
  <si>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</si>
  <si>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</si>
  <si>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</si>
  <si>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</si>
  <si>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</si>
  <si>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</si>
  <si>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</si>
  <si>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</si>
  <si>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</si>
  <si>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</si>
  <si>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</si>
  <si>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</si>
  <si>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</si>
  <si>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</si>
  <si>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</si>
  <si>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</si>
  <si>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</si>
  <si>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</si>
  <si>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</si>
  <si>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</si>
  <si>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</si>
  <si>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</si>
  <si>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</si>
  <si>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</si>
  <si>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</si>
  <si>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</si>
  <si>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</si>
  <si>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</si>
  <si>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</si>
  <si>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</si>
  <si>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</si>
  <si>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</si>
  <si>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</si>
  <si>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</si>
  <si>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</si>
  <si>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</si>
  <si>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</si>
  <si>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</si>
  <si>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</si>
  <si>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</si>
  <si>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</si>
  <si>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</si>
  <si>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</si>
  <si>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</si>
  <si>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</si>
  <si>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</si>
  <si>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</si>
  <si>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</si>
  <si>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</si>
  <si>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</si>
  <si>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</si>
  <si>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</si>
  <si>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</si>
  <si>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</si>
  <si>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</si>
  <si>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</si>
  <si>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</si>
  <si>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</si>
  <si>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</si>
  <si>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</si>
  <si>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</si>
  <si>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</si>
  <si>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</si>
  <si>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</si>
  <si>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</si>
  <si>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</si>
  <si>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</si>
  <si>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</si>
  <si>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</si>
  <si>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</si>
  <si>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</si>
  <si>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</si>
  <si>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</si>
  <si>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</si>
  <si>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</si>
  <si>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</si>
  <si>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</si>
  <si>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</si>
  <si>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</si>
  <si>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</si>
  <si>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</si>
  <si>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</si>
  <si>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</si>
  <si>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</si>
  <si>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</si>
  <si>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</si>
  <si>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</si>
  <si>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</si>
  <si>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</si>
  <si>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</si>
  <si>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</si>
  <si>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</si>
  <si>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</si>
  <si>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</si>
  <si>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</si>
  <si>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</si>
  <si>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</si>
  <si>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</si>
  <si>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</si>
  <si>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</si>
  <si>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</si>
  <si>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</si>
  <si>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</si>
  <si>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</si>
  <si>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</si>
  <si>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</si>
  <si>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</si>
  <si>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</si>
  <si>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</si>
  <si>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</si>
  <si>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</si>
  <si>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</si>
  <si>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</si>
  <si>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</si>
  <si>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</si>
  <si>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</si>
  <si>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</si>
  <si>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</si>
  <si>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</si>
  <si>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</si>
  <si>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</si>
  <si>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</si>
  <si>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</si>
  <si>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</si>
  <si>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</si>
  <si>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</si>
  <si>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</si>
  <si>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</si>
  <si>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</si>
  <si>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</si>
  <si>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</si>
  <si>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</si>
  <si>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</si>
  <si>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</si>
  <si>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</si>
  <si>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</si>
  <si>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</si>
  <si>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</si>
  <si>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</si>
  <si>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</si>
  <si>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</si>
  <si>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</si>
  <si>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</si>
  <si>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</si>
  <si>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</si>
  <si>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</si>
  <si>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</si>
  <si>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</si>
  <si>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</si>
  <si>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</si>
  <si>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</si>
  <si>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</si>
  <si>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</si>
  <si>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</si>
  <si>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</si>
  <si>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</si>
  <si>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</si>
  <si>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</si>
  <si>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</si>
  <si>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</si>
  <si>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</si>
  <si>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</si>
  <si>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</si>
  <si>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</si>
  <si>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</si>
  <si>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</si>
  <si>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</si>
  <si>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</si>
  <si>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</si>
  <si>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</si>
  <si>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</si>
  <si>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</si>
  <si>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</si>
  <si>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</si>
  <si>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</si>
  <si>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</si>
  <si>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</si>
  <si>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</si>
  <si>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</si>
  <si>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</si>
  <si>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</si>
  <si>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</si>
  <si>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</si>
  <si>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</si>
  <si>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</si>
  <si>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</si>
  <si>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</si>
  <si>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</si>
  <si>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</si>
  <si>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</si>
  <si>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</si>
  <si>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</si>
  <si>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</si>
  <si>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</si>
  <si>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</si>
  <si>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</si>
  <si>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</si>
  <si>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</si>
  <si>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</si>
  <si>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</si>
  <si>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</si>
  <si>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</si>
  <si>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</si>
  <si>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</si>
  <si>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</si>
  <si>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</si>
  <si>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</si>
  <si>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</si>
  <si>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</si>
  <si>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</si>
  <si>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</si>
  <si>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</si>
  <si>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</si>
  <si>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</si>
  <si>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</si>
  <si>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</si>
  <si>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</si>
  <si>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</si>
  <si>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</si>
  <si>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</si>
  <si>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</si>
  <si>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</si>
  <si>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</si>
  <si>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</si>
  <si>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</si>
  <si>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</si>
  <si>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</si>
  <si>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</si>
  <si>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</si>
  <si>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</si>
  <si>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</si>
  <si>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</si>
  <si>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</si>
  <si>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</si>
  <si>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</si>
  <si>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</si>
  <si>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</si>
  <si>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</si>
  <si>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</si>
  <si>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</si>
  <si>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</si>
  <si>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</si>
  <si>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</si>
  <si>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</si>
  <si>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</si>
  <si>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</si>
  <si>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</si>
  <si>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</si>
  <si>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</si>
  <si>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</si>
  <si>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</si>
  <si>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</si>
  <si>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</si>
  <si>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</si>
  <si>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</si>
  <si>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</si>
  <si>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</si>
  <si>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</si>
  <si>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</si>
  <si>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</si>
  <si>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</si>
  <si>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</si>
  <si>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</si>
  <si>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</si>
  <si>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</si>
  <si>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</si>
  <si>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</si>
  <si>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</si>
  <si>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</si>
  <si>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</si>
  <si>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</si>
  <si>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</si>
  <si>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</si>
  <si>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</si>
  <si>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</si>
  <si>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</si>
  <si>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</si>
  <si>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</si>
  <si>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</si>
  <si>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</si>
  <si>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</si>
  <si>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</si>
  <si>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</si>
  <si>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</si>
  <si>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</si>
  <si>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</si>
  <si>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</si>
  <si>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</si>
  <si>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</si>
  <si>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</si>
  <si>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</si>
  <si>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</si>
  <si>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</si>
  <si>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</si>
  <si>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</si>
  <si>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</si>
  <si>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</si>
  <si>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</si>
  <si>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</si>
  <si>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</si>
  <si>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</si>
  <si>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</si>
  <si>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</si>
  <si>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</si>
  <si>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</si>
  <si>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</si>
  <si>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</si>
  <si>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</si>
  <si>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</si>
  <si>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</si>
  <si>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</si>
  <si>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</si>
  <si>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</si>
  <si>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</si>
  <si>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</si>
  <si>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</si>
  <si>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</si>
  <si>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</si>
  <si>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</si>
  <si>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</si>
  <si>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</si>
  <si>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</si>
  <si>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</si>
  <si>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</si>
  <si>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</si>
  <si>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</si>
  <si>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</si>
  <si>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</si>
  <si>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</si>
  <si>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</si>
  <si>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</si>
  <si>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</si>
  <si>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</si>
  <si>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</si>
  <si>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</si>
  <si>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</si>
  <si>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</si>
  <si>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</si>
  <si>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</si>
  <si>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</si>
  <si>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</si>
  <si>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</si>
  <si>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</si>
  <si>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</si>
  <si>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</si>
  <si>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</si>
  <si>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</si>
  <si>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</si>
  <si>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</si>
  <si>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</si>
  <si>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</si>
  <si>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</si>
  <si>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</si>
  <si>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</si>
  <si>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</si>
  <si>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</si>
  <si>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</si>
  <si>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</si>
  <si>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</si>
  <si>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</si>
  <si>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</si>
  <si>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</si>
  <si>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</si>
  <si>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</si>
  <si>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</si>
  <si>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</si>
  <si>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</si>
  <si>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</si>
  <si>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</si>
  <si>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</si>
  <si>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</si>
  <si>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</si>
  <si>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</si>
  <si>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</si>
  <si>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</si>
  <si>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</si>
  <si>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</si>
  <si>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</si>
  <si>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</si>
  <si>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</si>
  <si>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</si>
  <si>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</si>
  <si>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</si>
  <si>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</si>
  <si>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</si>
  <si>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</si>
  <si>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</si>
  <si>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</si>
  <si>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</si>
  <si>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</si>
  <si>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</si>
  <si>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</si>
  <si>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</si>
  <si>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</si>
  <si>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</si>
  <si>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</si>
  <si>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</si>
  <si>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</si>
  <si>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</si>
  <si>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</si>
  <si>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</si>
  <si>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</si>
  <si>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</si>
  <si>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</si>
  <si>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</si>
  <si>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</si>
  <si>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</si>
  <si>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</si>
  <si>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</si>
  <si>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</si>
  <si>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</si>
  <si>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</si>
  <si>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</si>
  <si>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</si>
  <si>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</si>
  <si>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</si>
  <si>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</si>
  <si>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</si>
  <si>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</si>
  <si>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</si>
  <si>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</si>
  <si>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</si>
  <si>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</si>
  <si>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</si>
  <si>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</si>
  <si>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</si>
  <si>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</si>
  <si>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</si>
  <si>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</si>
  <si>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</si>
  <si>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</si>
  <si>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</si>
  <si>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</si>
  <si>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</si>
  <si>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</si>
  <si>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</si>
  <si>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</si>
  <si>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</si>
  <si>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</si>
  <si>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</si>
  <si>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</si>
  <si>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</si>
  <si>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</si>
  <si>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</si>
  <si>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</si>
  <si>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</si>
  <si>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</si>
  <si>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</si>
  <si>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</si>
  <si>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</si>
  <si>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</si>
  <si>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</si>
  <si>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</si>
  <si>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</si>
  <si>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</si>
  <si>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</si>
  <si>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</si>
  <si>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</si>
  <si>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</si>
  <si>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</si>
  <si>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</si>
  <si>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</si>
  <si>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</si>
  <si>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</si>
  <si>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</si>
  <si>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</si>
  <si>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</si>
  <si>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</si>
  <si>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</si>
  <si>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</si>
  <si>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</si>
  <si>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</si>
  <si>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</si>
  <si>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</si>
  <si>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</si>
  <si>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</si>
  <si>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</si>
  <si>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</si>
  <si>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</si>
  <si>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</si>
  <si>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</si>
  <si>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</si>
  <si>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</si>
  <si>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</si>
  <si>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</si>
  <si>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</si>
  <si>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</si>
  <si>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</si>
  <si>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</si>
  <si>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</si>
  <si>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</si>
  <si>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</si>
  <si>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</si>
  <si>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</si>
  <si>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</si>
  <si>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</si>
  <si>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</si>
  <si>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</si>
  <si>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</si>
  <si>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</si>
  <si>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</si>
  <si>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</si>
  <si>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</si>
  <si>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</si>
  <si>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</si>
  <si>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</si>
  <si>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</si>
  <si>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</si>
  <si>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</si>
  <si>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</si>
  <si>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</si>
  <si>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</si>
  <si>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</si>
  <si>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</si>
  <si>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</si>
  <si>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</si>
  <si>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</si>
  <si>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</si>
  <si>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</si>
  <si>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</si>
  <si>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</si>
  <si>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</si>
  <si>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</si>
  <si>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</si>
  <si>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</si>
  <si>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</si>
  <si>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</si>
  <si>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</si>
  <si>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</si>
  <si>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</si>
  <si>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</si>
  <si>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</si>
  <si>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</si>
  <si>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</si>
  <si>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</si>
  <si>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</si>
  <si>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</si>
  <si>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</si>
  <si>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</si>
  <si>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</si>
  <si>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</si>
  <si>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</si>
  <si>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</si>
  <si>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</si>
  <si>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</si>
  <si>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</si>
  <si>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</si>
  <si>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</si>
  <si>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</si>
  <si>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</si>
  <si>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</si>
  <si>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</si>
  <si>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</si>
  <si>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</si>
  <si>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</si>
  <si>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</si>
  <si>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</si>
  <si>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</si>
  <si>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</si>
  <si>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</si>
  <si>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</si>
  <si>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</si>
  <si>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</si>
  <si>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</si>
  <si>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</si>
  <si>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</si>
  <si>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</si>
  <si>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</si>
  <si>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</si>
  <si>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</si>
  <si>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</si>
  <si>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</si>
  <si>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</si>
  <si>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</si>
  <si>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</si>
  <si>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</si>
  <si>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</si>
  <si>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</si>
  <si>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</si>
  <si>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</si>
  <si>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</si>
  <si>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</si>
  <si>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</si>
  <si>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</si>
  <si>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</si>
  <si>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</si>
  <si>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</si>
  <si>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</si>
  <si>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</si>
  <si>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</si>
  <si>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</si>
  <si>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</si>
  <si>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</si>
  <si>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</si>
  <si>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</si>
  <si>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</si>
  <si>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</si>
  <si>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</si>
  <si>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</si>
  <si>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</si>
  <si>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</si>
  <si>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</si>
  <si>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</si>
  <si>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</si>
  <si>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</si>
  <si>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</si>
  <si>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</si>
  <si>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</si>
  <si>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</si>
  <si>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</si>
  <si>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</si>
  <si>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</si>
  <si>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</si>
  <si>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</si>
  <si>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</si>
  <si>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</si>
  <si>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</si>
  <si>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</si>
  <si>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</si>
  <si>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</si>
  <si>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</si>
  <si>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</si>
  <si>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</si>
  <si>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</si>
  <si>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</si>
  <si>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</si>
  <si>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</si>
  <si>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</si>
  <si>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</si>
  <si>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</si>
  <si>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</si>
  <si>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</si>
  <si>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</si>
  <si>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</si>
  <si>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</si>
  <si>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</si>
  <si>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</si>
  <si>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</si>
  <si>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</si>
  <si>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</si>
  <si>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</si>
  <si>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</si>
  <si>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</si>
  <si>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</si>
  <si>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</si>
  <si>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</si>
  <si>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</si>
  <si>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</si>
  <si>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</si>
  <si>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</si>
  <si>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</si>
  <si>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</si>
  <si>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</si>
  <si>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</si>
  <si>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</si>
  <si>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</si>
  <si>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</si>
  <si>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</si>
  <si>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</si>
  <si>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</si>
  <si>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</si>
  <si>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</si>
  <si>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</si>
  <si>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</si>
  <si>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</si>
  <si>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</si>
  <si>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</si>
  <si>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</si>
  <si>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</si>
  <si>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</si>
  <si>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</si>
  <si>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</si>
  <si>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</si>
  <si>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</si>
  <si>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</si>
  <si>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</si>
  <si>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</si>
  <si>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</si>
  <si>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</si>
  <si>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</si>
  <si>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</si>
  <si>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</si>
  <si>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</si>
  <si>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</si>
  <si>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</si>
  <si>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</si>
  <si>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</si>
  <si>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</si>
  <si>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</si>
  <si>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</si>
  <si>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</si>
  <si>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</si>
  <si>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</si>
  <si>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</si>
  <si>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</si>
  <si>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</si>
  <si>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</si>
  <si>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</si>
  <si>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</si>
  <si>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</si>
  <si>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</si>
  <si>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</si>
  <si>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</si>
  <si>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</si>
  <si>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</si>
  <si>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</si>
  <si>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</si>
  <si>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</si>
  <si>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</si>
  <si>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</si>
  <si>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</si>
  <si>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</si>
  <si>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</si>
  <si>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</si>
  <si>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</si>
  <si>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</si>
  <si>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</si>
  <si>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</si>
  <si>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</si>
  <si>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</si>
  <si>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</si>
  <si>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</si>
  <si>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</si>
  <si>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</si>
  <si>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</si>
  <si>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</si>
  <si>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</si>
  <si>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</si>
  <si>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</si>
  <si>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</si>
  <si>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</si>
  <si>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</si>
  <si>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</si>
  <si>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</si>
  <si>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</si>
  <si>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</si>
  <si>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</si>
  <si>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</si>
  <si>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</si>
  <si>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</si>
  <si>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</si>
  <si>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</si>
  <si>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</si>
  <si>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</si>
  <si>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</si>
  <si>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</si>
  <si>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</si>
  <si>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</si>
  <si>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</si>
  <si>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</si>
  <si>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</si>
  <si>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</si>
  <si>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</si>
  <si>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</si>
  <si>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</si>
  <si>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</si>
  <si>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</si>
  <si>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</si>
  <si>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</si>
  <si>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</si>
  <si>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</si>
  <si>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</si>
  <si>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</si>
  <si>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</si>
  <si>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</si>
  <si>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</si>
  <si>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</si>
  <si>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</si>
  <si>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</si>
  <si>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</si>
  <si>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</si>
  <si>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</si>
  <si>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</si>
  <si>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</si>
  <si>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</si>
  <si>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</si>
  <si>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</si>
  <si>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</si>
  <si>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</si>
  <si>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</si>
  <si>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</si>
  <si>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</si>
  <si>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</si>
  <si>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</si>
  <si>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</si>
  <si>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</si>
  <si>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</si>
  <si>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</si>
  <si>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</si>
  <si>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</si>
  <si>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</si>
  <si>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</si>
  <si>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</si>
  <si>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</si>
  <si>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</si>
  <si>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</si>
  <si>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</si>
  <si>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</si>
  <si>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</si>
  <si>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</si>
  <si>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</si>
  <si>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</si>
  <si>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</si>
  <si>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</si>
  <si>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</si>
  <si>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</si>
  <si>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</si>
  <si>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</si>
  <si>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</si>
  <si>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</si>
  <si>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</si>
  <si>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</si>
  <si>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</si>
  <si>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</si>
  <si>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</si>
  <si>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</si>
  <si>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</si>
  <si>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</si>
  <si>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</si>
  <si>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</si>
  <si>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</si>
  <si>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</si>
  <si>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</si>
  <si>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</si>
  <si>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</si>
  <si>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</si>
  <si>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</si>
  <si>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</si>
  <si>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</si>
  <si>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</si>
  <si>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</si>
  <si>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</si>
  <si>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</si>
  <si>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</si>
  <si>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</si>
  <si>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</si>
  <si>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</si>
  <si>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</si>
  <si>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</si>
  <si>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</si>
  <si>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</si>
  <si>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</si>
  <si>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</si>
  <si>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</si>
  <si>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</si>
  <si>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</si>
  <si>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</si>
  <si>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</si>
  <si>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</si>
  <si>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</si>
  <si>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</si>
  <si>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</si>
  <si>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</si>
  <si>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</si>
  <si>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</si>
  <si>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</si>
  <si>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</si>
  <si>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</si>
  <si>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</si>
  <si>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</si>
  <si>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</si>
  <si>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</si>
  <si>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</si>
  <si>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</si>
  <si>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</si>
  <si>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</si>
  <si>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</si>
  <si>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</si>
  <si>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</si>
  <si>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</si>
  <si>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</si>
  <si>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</si>
  <si>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</si>
  <si>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</si>
  <si>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</si>
  <si>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</si>
  <si>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</si>
  <si>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</si>
  <si>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</si>
  <si>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</si>
  <si>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</si>
  <si>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</si>
  <si>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</si>
  <si>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</si>
  <si>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</si>
  <si>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</si>
  <si>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</si>
  <si>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</si>
  <si>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</si>
  <si>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</si>
  <si>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</si>
  <si>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</si>
  <si>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</si>
  <si>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</si>
  <si>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</si>
  <si>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</si>
  <si>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</si>
  <si>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</si>
  <si>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</si>
  <si>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</si>
  <si>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</si>
  <si>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</si>
  <si>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</si>
  <si>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</si>
  <si>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</si>
  <si>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</si>
  <si>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</si>
  <si>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</si>
  <si>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</si>
  <si>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</si>
  <si>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</si>
  <si>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</si>
  <si>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</si>
  <si>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</si>
  <si>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</si>
  <si>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</si>
  <si>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</si>
  <si>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</si>
  <si>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</si>
  <si>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</si>
  <si>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</si>
  <si>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</si>
  <si>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</si>
  <si>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</si>
  <si>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</si>
  <si>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</si>
  <si>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</si>
  <si>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</si>
  <si>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</si>
  <si>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</si>
  <si>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</si>
  <si>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</si>
  <si>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</si>
  <si>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</si>
  <si>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</si>
  <si>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</si>
  <si>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</si>
  <si>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</si>
  <si>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</si>
  <si>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</si>
  <si>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</si>
  <si>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</si>
  <si>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</si>
  <si>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</si>
  <si>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</si>
  <si>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</si>
  <si>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</si>
  <si>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</si>
  <si>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</si>
  <si>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</si>
  <si>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</si>
  <si>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</si>
  <si>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</si>
  <si>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</si>
  <si>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</si>
  <si>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</si>
  <si>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</si>
  <si>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</si>
  <si>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</si>
  <si>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</si>
  <si>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</si>
  <si>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</si>
  <si>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</si>
  <si>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</si>
  <si>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</si>
  <si>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</si>
  <si>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</si>
  <si>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</si>
  <si>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</si>
  <si>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</si>
  <si>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</si>
  <si>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</si>
  <si>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</si>
  <si>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</si>
  <si>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</si>
  <si>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</si>
  <si>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</si>
  <si>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</si>
  <si>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</si>
  <si>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</si>
  <si>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</si>
  <si>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</si>
  <si>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</si>
  <si>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</si>
  <si>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</si>
  <si>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</si>
  <si>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</si>
  <si>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</si>
  <si>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</si>
  <si>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</si>
  <si>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</si>
  <si>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</si>
  <si>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</si>
  <si>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</si>
  <si>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</si>
  <si>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</si>
  <si>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</si>
  <si>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</si>
  <si>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</si>
  <si>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</si>
  <si>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</si>
  <si>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</si>
  <si>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</si>
  <si>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</si>
  <si>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</si>
  <si>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</si>
  <si>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</si>
  <si>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</si>
  <si>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</si>
  <si>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</si>
  <si>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</si>
  <si>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</si>
  <si>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</si>
  <si>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</si>
  <si>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</si>
  <si>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</si>
  <si>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</si>
  <si>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</si>
  <si>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</si>
  <si>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</si>
  <si>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</si>
  <si>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</si>
  <si>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</si>
  <si>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</si>
  <si>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</si>
  <si>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</si>
  <si>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</si>
  <si>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</si>
  <si>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</si>
  <si>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</si>
  <si>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</si>
  <si>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</si>
  <si>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</si>
  <si>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</si>
  <si>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</si>
  <si>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</si>
  <si>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</si>
  <si>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</si>
  <si>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</si>
  <si>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</si>
  <si>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</si>
  <si>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</si>
  <si>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</si>
  <si>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</si>
  <si>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</si>
  <si>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</si>
  <si>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</si>
  <si>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</si>
  <si>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</si>
  <si>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</si>
  <si>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</si>
  <si>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</si>
  <si>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</si>
  <si>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</si>
  <si>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</si>
  <si>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</si>
  <si>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</si>
  <si>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</si>
  <si>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</si>
  <si>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</si>
  <si>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</si>
  <si>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</si>
  <si>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</si>
  <si>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</si>
  <si>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</si>
  <si>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</si>
  <si>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</si>
  <si>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</si>
  <si>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</si>
  <si>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</si>
  <si>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</si>
  <si>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</si>
  <si>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</si>
  <si>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</si>
  <si>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</si>
  <si>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</si>
  <si>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</si>
  <si>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</si>
  <si>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</si>
  <si>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</si>
  <si>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</si>
  <si>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</si>
  <si>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</si>
  <si>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</si>
  <si>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</si>
  <si>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</si>
  <si>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</si>
  <si>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</si>
  <si>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</si>
  <si>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</si>
  <si>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</si>
  <si>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</si>
  <si>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</si>
  <si>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</si>
  <si>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</si>
  <si>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</si>
  <si>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</si>
  <si>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</si>
  <si>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</si>
  <si>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</si>
  <si>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</si>
  <si>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</si>
  <si>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</si>
  <si>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</si>
  <si>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</si>
  <si>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</si>
  <si>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</si>
  <si>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</si>
  <si>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</si>
  <si>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</si>
  <si>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</si>
  <si>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</si>
  <si>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</si>
  <si>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</si>
  <si>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</si>
  <si>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</si>
  <si>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</si>
  <si>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</si>
  <si>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</si>
  <si>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</si>
  <si>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</si>
  <si>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</si>
  <si>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</si>
  <si>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</si>
  <si>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</si>
  <si>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</si>
  <si>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</si>
  <si>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</si>
  <si>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</si>
  <si>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</si>
  <si>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</si>
  <si>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</si>
  <si>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</si>
  <si>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</si>
  <si>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</si>
  <si>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</si>
  <si>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</si>
  <si>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</si>
  <si>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</si>
  <si>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</si>
  <si>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</si>
  <si>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</si>
  <si>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</si>
  <si>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</si>
  <si>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</si>
  <si>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</si>
  <si>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</si>
  <si>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</si>
  <si>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</si>
  <si>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</si>
  <si>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</si>
  <si>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</si>
  <si>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</si>
  <si>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</si>
  <si>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</si>
  <si>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</si>
  <si>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</si>
  <si>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</si>
  <si>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</si>
  <si>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</si>
  <si>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</si>
  <si>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</si>
  <si>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</si>
  <si>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</si>
  <si>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</si>
  <si>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</si>
  <si>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</si>
  <si>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</si>
  <si>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</si>
  <si>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</si>
  <si>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</si>
  <si>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</si>
  <si>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</si>
  <si>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</si>
  <si>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</si>
  <si>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</si>
  <si>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</si>
  <si>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</si>
  <si>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</si>
  <si>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</si>
  <si>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</si>
  <si>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</si>
  <si>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</si>
  <si>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</si>
  <si>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</si>
  <si>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</si>
  <si>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</si>
  <si>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</si>
  <si>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</si>
  <si>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</si>
  <si>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</si>
  <si>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</si>
  <si>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</si>
  <si>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</si>
  <si>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</si>
  <si>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</si>
  <si>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</si>
  <si>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</si>
  <si>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</si>
  <si>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</si>
  <si>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</si>
  <si>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</si>
  <si>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</si>
  <si>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</si>
  <si>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</si>
  <si>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</si>
  <si>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</si>
  <si>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</si>
  <si>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</si>
  <si>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</si>
  <si>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</si>
  <si>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</si>
  <si>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</si>
  <si>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</si>
  <si>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</si>
  <si>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</si>
  <si>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</si>
  <si>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</si>
  <si>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</si>
  <si>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</si>
  <si>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</si>
  <si>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</si>
  <si>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</si>
  <si>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</si>
  <si>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</si>
  <si>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</si>
  <si>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</si>
  <si>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</si>
  <si>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</si>
  <si>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</si>
  <si>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</si>
  <si>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</si>
  <si>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</si>
  <si>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</si>
  <si>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</si>
  <si>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</si>
  <si>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</si>
  <si>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</si>
  <si>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</si>
  <si>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</si>
  <si>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</si>
  <si>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</si>
  <si>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</si>
  <si>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</si>
  <si>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</si>
  <si>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</si>
  <si>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</si>
  <si>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</si>
  <si>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</si>
  <si>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</si>
  <si>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</si>
  <si>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</si>
  <si>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</si>
  <si>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</si>
  <si>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</si>
  <si>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</si>
  <si>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</si>
  <si>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</si>
  <si>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</si>
  <si>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</si>
  <si>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</si>
  <si>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</si>
  <si>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</si>
  <si>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</si>
  <si>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</si>
  <si>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</si>
  <si>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</si>
  <si>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</si>
  <si>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</si>
  <si>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</si>
  <si>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</si>
  <si>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</si>
  <si>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</si>
  <si>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</si>
  <si>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</si>
  <si>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</si>
  <si>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</si>
  <si>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</si>
  <si>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</si>
  <si>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</si>
  <si>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</si>
  <si>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</si>
  <si>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</si>
  <si>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</si>
  <si>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</si>
  <si>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</si>
  <si>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</si>
  <si>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</si>
  <si>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</si>
  <si>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</si>
  <si>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</si>
  <si>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</si>
  <si>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</si>
  <si>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</si>
  <si>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</si>
  <si>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</si>
  <si>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</si>
  <si>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</si>
  <si>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</si>
  <si>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</si>
  <si>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</si>
  <si>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</si>
  <si>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</si>
  <si>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</si>
  <si>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</si>
  <si>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</si>
  <si>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</si>
  <si>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</si>
  <si>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</si>
  <si>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</si>
  <si>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</si>
  <si>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</si>
  <si>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</si>
  <si>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</si>
  <si>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</si>
  <si>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</si>
  <si>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</si>
  <si>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</si>
  <si>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</si>
  <si>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</si>
  <si>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</si>
  <si>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</si>
  <si>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</si>
  <si>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</si>
  <si>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</si>
  <si>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</si>
  <si>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</si>
  <si>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</si>
  <si>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</si>
  <si>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</si>
  <si>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</si>
  <si>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</si>
  <si>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</si>
  <si>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</si>
  <si>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</si>
  <si>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</si>
  <si>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</si>
  <si>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</si>
  <si>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</si>
  <si>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</si>
  <si>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</si>
  <si>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</si>
  <si>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</si>
  <si>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</si>
  <si>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</si>
  <si>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</si>
  <si>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</si>
  <si>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</si>
  <si>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</si>
  <si>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</si>
  <si>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</si>
  <si>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</si>
  <si>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</si>
  <si>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</si>
  <si>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</si>
  <si>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</si>
  <si>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</si>
  <si>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</si>
  <si>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</si>
  <si>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</si>
  <si>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</si>
  <si>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</si>
  <si>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</si>
  <si>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</si>
  <si>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</si>
  <si>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</si>
  <si>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</si>
  <si>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</si>
  <si>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</si>
  <si>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</si>
  <si>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</si>
  <si>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</si>
  <si>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</si>
  <si>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</si>
  <si>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</si>
  <si>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</si>
  <si>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</si>
  <si>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</si>
  <si>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</si>
  <si>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</si>
  <si>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</si>
  <si>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</si>
  <si>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</si>
  <si>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</si>
  <si>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</si>
  <si>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</si>
  <si>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</si>
  <si>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</si>
  <si>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</si>
  <si>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</si>
  <si>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</si>
  <si>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</si>
  <si>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</si>
  <si>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</si>
  <si>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</si>
  <si>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</si>
  <si>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</si>
  <si>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</si>
  <si>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</si>
  <si>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</si>
  <si>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</si>
  <si>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</si>
  <si>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</si>
  <si>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</si>
  <si>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</si>
  <si>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</si>
  <si>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</si>
  <si>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</si>
  <si>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</si>
  <si>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</si>
  <si>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</si>
  <si>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</si>
  <si>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</si>
  <si>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</si>
  <si>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</si>
  <si>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</si>
  <si>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</si>
  <si>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</si>
  <si>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</si>
  <si>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</si>
  <si>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</si>
  <si>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</si>
  <si>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</si>
  <si>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</si>
  <si>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</si>
  <si>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</si>
  <si>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</si>
  <si>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</si>
  <si>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</si>
  <si>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</si>
  <si>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</si>
  <si>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</si>
  <si>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</si>
  <si>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</si>
  <si>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</si>
  <si>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</si>
  <si>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</si>
  <si>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</si>
  <si>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</si>
  <si>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</si>
  <si>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</si>
  <si>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</si>
  <si>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</si>
  <si>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</si>
  <si>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</si>
  <si>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</si>
  <si>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</si>
  <si>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</si>
  <si>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</si>
  <si>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</si>
  <si>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</si>
  <si>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</si>
  <si>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</si>
  <si>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</si>
  <si>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</si>
  <si>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</si>
  <si>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</si>
  <si>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</si>
  <si>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</si>
  <si>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</si>
  <si>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</si>
  <si>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</si>
  <si>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</si>
  <si>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</si>
  <si>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</si>
  <si>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</si>
  <si>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</si>
  <si>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</si>
  <si>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</si>
  <si>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</si>
  <si>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</si>
  <si>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</si>
  <si>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</si>
  <si>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</si>
  <si>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</si>
  <si>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</si>
  <si>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</si>
  <si>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</si>
  <si>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</si>
  <si>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</si>
  <si>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</si>
  <si>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</si>
  <si>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</si>
  <si>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</si>
  <si>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</si>
  <si>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</si>
  <si>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</si>
  <si>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</si>
  <si>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</si>
  <si>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</si>
  <si>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</si>
  <si>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</si>
  <si>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</si>
  <si>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</si>
  <si>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</si>
  <si>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</si>
  <si>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</si>
  <si>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</si>
  <si>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</si>
  <si>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</si>
  <si>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</si>
  <si>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</si>
  <si>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</si>
  <si>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</si>
  <si>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</si>
  <si>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</si>
  <si>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</si>
  <si>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</si>
  <si>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</si>
  <si>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</si>
  <si>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</si>
  <si>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</si>
  <si>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</si>
  <si>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</si>
  <si>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</si>
  <si>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</si>
  <si>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</si>
  <si>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</si>
  <si>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</si>
  <si>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</si>
  <si>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</si>
  <si>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</si>
  <si>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</si>
  <si>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</si>
  <si>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</si>
  <si>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</si>
  <si>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</si>
  <si>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</si>
  <si>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</si>
  <si>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</si>
  <si>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</si>
  <si>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</si>
  <si>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</si>
  <si>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</si>
  <si>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</si>
  <si>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</si>
  <si>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</si>
  <si>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</si>
  <si>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</si>
  <si>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</si>
  <si>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</si>
  <si>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</si>
  <si>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</si>
  <si>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</si>
  <si>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</si>
  <si>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</si>
  <si>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</si>
  <si>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</si>
  <si>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</si>
  <si>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</si>
  <si>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</si>
  <si>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</si>
  <si>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</si>
  <si>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</si>
  <si>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</si>
  <si>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</si>
  <si>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</si>
  <si>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</si>
  <si>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</si>
  <si>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</si>
  <si>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</si>
  <si>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</si>
  <si>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</si>
  <si>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</si>
  <si>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</si>
  <si>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</si>
  <si>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</si>
  <si>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</si>
  <si>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</si>
  <si>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</si>
  <si>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</si>
  <si>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</si>
  <si>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</si>
  <si>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</si>
  <si>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</si>
  <si>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</si>
  <si>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</si>
  <si>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</si>
  <si>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</si>
  <si>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</si>
  <si>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</si>
  <si>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</si>
  <si>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</si>
  <si>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</si>
  <si>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</si>
  <si>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</si>
  <si>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</si>
  <si>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</si>
  <si>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</si>
  <si>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</si>
  <si>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</si>
  <si>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</si>
  <si>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</si>
  <si>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</si>
  <si>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</si>
  <si>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</si>
  <si>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</si>
  <si>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</si>
  <si>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</si>
  <si>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</si>
  <si>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</si>
  <si>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</si>
  <si>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</si>
  <si>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</si>
  <si>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</si>
  <si>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</si>
  <si>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</si>
  <si>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</si>
  <si>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</si>
  <si>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</si>
  <si>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</si>
  <si>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</si>
  <si>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</si>
  <si>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</si>
  <si>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</si>
  <si>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</si>
  <si>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</si>
  <si>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</si>
  <si>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</si>
  <si>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</si>
  <si>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</si>
  <si>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</si>
  <si>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</si>
  <si>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</si>
  <si>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</si>
  <si>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</si>
  <si>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</si>
  <si>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</si>
  <si>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</si>
  <si>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</si>
  <si>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</si>
  <si>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</si>
  <si>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</si>
  <si>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</si>
  <si>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</si>
  <si>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</si>
  <si>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</si>
  <si>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</si>
  <si>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</si>
  <si>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</si>
  <si>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</si>
  <si>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</si>
  <si>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</si>
  <si>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</si>
  <si>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</si>
  <si>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</si>
  <si>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</si>
  <si>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</si>
  <si>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</si>
  <si>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</si>
  <si>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</si>
  <si>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</si>
  <si>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</si>
  <si>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</si>
  <si>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</si>
  <si>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</si>
  <si>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</si>
  <si>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</si>
  <si>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</si>
  <si>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</si>
  <si>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</si>
  <si>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</si>
  <si>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</si>
  <si>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</si>
  <si>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</si>
  <si>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</si>
  <si>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</si>
  <si>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</si>
  <si>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</si>
  <si>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</si>
  <si>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</si>
  <si>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</si>
  <si>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</si>
  <si>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</si>
  <si>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</si>
  <si>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</si>
  <si>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</si>
  <si>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</si>
  <si>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</si>
  <si>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</si>
  <si>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</si>
  <si>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</si>
  <si>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</si>
  <si>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</si>
  <si>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</si>
  <si>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</si>
  <si>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</si>
  <si>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</si>
  <si>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</si>
  <si>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</si>
  <si>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</si>
  <si>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</si>
  <si>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</si>
  <si>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</si>
  <si>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</si>
  <si>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</si>
  <si>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</si>
  <si>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</si>
  <si>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</si>
  <si>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</si>
  <si>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</si>
  <si>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</si>
  <si>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</si>
  <si>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</si>
  <si>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</si>
  <si>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</si>
  <si>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</si>
  <si>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</si>
  <si>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</si>
  <si>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</si>
  <si>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</si>
  <si>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</si>
  <si>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</si>
  <si>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</si>
  <si>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</si>
  <si>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</si>
  <si>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</si>
  <si>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</si>
  <si>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</si>
  <si>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</si>
  <si>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</si>
  <si>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</si>
  <si>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</si>
  <si>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</si>
  <si>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</si>
  <si>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</si>
  <si>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</si>
  <si>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</si>
  <si>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</si>
  <si>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</si>
  <si>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</si>
  <si>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</si>
  <si>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</si>
  <si>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</si>
  <si>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</si>
  <si>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</si>
  <si>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</si>
  <si>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</si>
  <si>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</si>
  <si>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</si>
  <si>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</si>
  <si>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</si>
  <si>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</si>
  <si>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</si>
  <si>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</si>
  <si>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</si>
  <si>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</si>
  <si>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</si>
  <si>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</si>
  <si>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</si>
  <si>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</si>
  <si>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</si>
  <si>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</si>
  <si>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</si>
  <si>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</si>
  <si>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</si>
  <si>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</si>
  <si>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</si>
  <si>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</si>
  <si>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</si>
  <si>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</si>
  <si>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</si>
  <si>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</si>
  <si>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</si>
  <si>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</si>
  <si>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</si>
  <si>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</si>
  <si>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</si>
  <si>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</si>
  <si>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</si>
  <si>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</si>
  <si>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</si>
  <si>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</si>
  <si>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</si>
  <si>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</si>
  <si>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</si>
  <si>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</si>
  <si>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</si>
  <si>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</si>
  <si>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</si>
  <si>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</si>
  <si>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</si>
  <si>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</si>
  <si>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</si>
  <si>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</si>
  <si>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</si>
  <si>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</si>
  <si>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</si>
  <si>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</si>
  <si>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</si>
  <si>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</si>
  <si>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</si>
  <si>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</si>
  <si>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</si>
  <si>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</si>
  <si>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</si>
  <si>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</si>
  <si>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</si>
  <si>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</si>
  <si>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</si>
  <si>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</si>
  <si>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</si>
  <si>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</si>
  <si>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</si>
  <si>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</si>
  <si>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</si>
  <si>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</si>
  <si>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</si>
  <si>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</si>
  <si>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</si>
  <si>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</si>
  <si>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</si>
  <si>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</si>
  <si>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</si>
  <si>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</si>
  <si>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</si>
  <si>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</si>
  <si>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</si>
  <si>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</si>
  <si>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</si>
  <si>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</si>
  <si>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</si>
  <si>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</si>
  <si>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</si>
  <si>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</si>
  <si>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</si>
  <si>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</si>
  <si>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</si>
  <si>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</si>
  <si>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</si>
  <si>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</si>
  <si>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</si>
  <si>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</si>
  <si>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</si>
  <si>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</si>
  <si>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</si>
  <si>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</si>
  <si>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</si>
  <si>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</si>
  <si>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</si>
  <si>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</si>
  <si>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</si>
  <si>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</si>
  <si>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</si>
  <si>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</si>
  <si>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</si>
  <si>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</si>
  <si>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</si>
  <si>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</si>
  <si>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</si>
  <si>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</si>
  <si>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</si>
  <si>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</si>
  <si>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</si>
  <si>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</si>
  <si>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</si>
  <si>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</si>
  <si>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</si>
  <si>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</si>
  <si>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</si>
  <si>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</si>
  <si>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</si>
  <si>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</si>
  <si>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</si>
  <si>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</si>
  <si>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</si>
  <si>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</si>
  <si>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</si>
  <si>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</si>
  <si>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</si>
  <si>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</si>
  <si>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</si>
  <si>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</si>
  <si>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</si>
  <si>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</si>
  <si>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</si>
  <si>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</si>
  <si>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</si>
  <si>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</si>
  <si>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</si>
  <si>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</si>
  <si>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</si>
  <si>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</si>
  <si>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</si>
  <si>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</si>
  <si>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</si>
  <si>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</si>
  <si>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</si>
  <si>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</si>
  <si>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</si>
  <si>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</si>
  <si>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</si>
  <si>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</si>
  <si>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</si>
  <si>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</si>
  <si>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</si>
  <si>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</si>
  <si>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</si>
  <si>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</si>
  <si>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</si>
  <si>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</si>
  <si>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</si>
  <si>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</si>
  <si>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</si>
  <si>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</si>
  <si>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</si>
  <si>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</si>
  <si>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</si>
  <si>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</si>
  <si>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</si>
  <si>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</si>
  <si>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</si>
  <si>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</si>
  <si>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</si>
  <si>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</si>
  <si>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</si>
  <si>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</si>
  <si>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</si>
  <si>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</si>
  <si>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</si>
  <si>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</si>
  <si>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</si>
  <si>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</si>
  <si>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</si>
  <si>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</si>
  <si>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</si>
  <si>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</si>
  <si>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</si>
  <si>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</si>
  <si>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</si>
  <si>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</si>
  <si>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</si>
  <si>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</si>
  <si>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</si>
  <si>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</si>
  <si>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</si>
  <si>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</si>
  <si>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</si>
  <si>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</si>
  <si>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</si>
  <si>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</si>
  <si>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</si>
  <si>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</si>
  <si>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</si>
  <si>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</si>
  <si>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</si>
  <si>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</si>
  <si>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</si>
  <si>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</si>
  <si>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</si>
  <si>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</si>
  <si>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</si>
  <si>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</si>
  <si>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</si>
  <si>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</si>
  <si>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</si>
  <si>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</si>
  <si>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</si>
  <si>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</si>
  <si>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</si>
  <si>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</si>
  <si>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</si>
  <si>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</si>
  <si>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</si>
  <si>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</si>
  <si>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</si>
  <si>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</si>
  <si>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</si>
  <si>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</si>
  <si>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</si>
  <si>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</si>
  <si>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</si>
  <si>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</si>
  <si>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</si>
  <si>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</si>
  <si>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</si>
  <si>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</si>
  <si>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</si>
  <si>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</si>
  <si>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</si>
  <si>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</si>
  <si>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</si>
  <si>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</si>
  <si>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</si>
  <si>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</si>
  <si>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</si>
  <si>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</si>
  <si>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</si>
  <si>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</si>
  <si>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</si>
  <si>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</si>
  <si>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</si>
  <si>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</si>
  <si>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</si>
  <si>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</si>
  <si>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</si>
  <si>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</si>
  <si>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</si>
  <si>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</si>
  <si>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</si>
  <si>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</si>
  <si>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</si>
  <si>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</si>
  <si>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</si>
  <si>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</si>
  <si>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</si>
  <si>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</si>
  <si>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</si>
  <si>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</si>
  <si>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</si>
  <si>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</si>
  <si>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</si>
  <si>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</si>
  <si>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</si>
  <si>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</si>
  <si>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</si>
  <si>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</si>
  <si>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</si>
  <si>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</si>
  <si>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</si>
  <si>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</si>
  <si>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</si>
  <si>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</si>
  <si>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</si>
  <si>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</si>
  <si>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</si>
  <si>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</si>
  <si>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</si>
  <si>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</si>
  <si>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</si>
  <si>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</si>
  <si>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</si>
  <si>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</si>
  <si>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</si>
  <si>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</si>
  <si>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</si>
  <si>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</si>
  <si>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</si>
  <si>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</si>
  <si>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</si>
  <si>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</si>
  <si>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</si>
  <si>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</si>
  <si>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</si>
  <si>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</si>
  <si>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</si>
  <si>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</si>
  <si>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</si>
  <si>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</si>
  <si>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</si>
  <si>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</si>
  <si>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</si>
  <si>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</si>
  <si>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</si>
  <si>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</si>
  <si>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</si>
  <si>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</si>
  <si>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</si>
  <si>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</si>
  <si>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</si>
  <si>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</si>
  <si>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</si>
  <si>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</si>
  <si>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</si>
  <si>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</si>
  <si>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</si>
  <si>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</si>
  <si>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</si>
  <si>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</si>
  <si>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</si>
  <si>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</si>
  <si>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</si>
  <si>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</si>
  <si>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</si>
  <si>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</si>
  <si>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</si>
  <si>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</si>
  <si>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</si>
  <si>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</si>
  <si>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</si>
  <si>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</si>
  <si>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</si>
  <si>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</si>
  <si>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</si>
  <si>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</si>
  <si>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</si>
  <si>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</si>
  <si>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</si>
  <si>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</si>
  <si>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</si>
  <si>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</si>
  <si>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</si>
  <si>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</si>
  <si>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</si>
  <si>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</si>
  <si>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</si>
  <si>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</si>
  <si>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</si>
  <si>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</si>
  <si>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</si>
  <si>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</si>
  <si>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</si>
  <si>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</si>
  <si>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</si>
  <si>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</si>
  <si>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</si>
  <si>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</si>
  <si>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</si>
  <si>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</si>
  <si>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</si>
  <si>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</si>
  <si>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</si>
  <si>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</si>
  <si>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</si>
  <si>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</si>
  <si>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</si>
  <si>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</si>
  <si>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</si>
  <si>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</si>
  <si>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</si>
  <si>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</si>
  <si>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</si>
  <si>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</si>
  <si>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</si>
  <si>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</si>
  <si>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</si>
  <si>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</si>
  <si>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</si>
  <si>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</si>
  <si>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</si>
  <si>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</si>
  <si>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</si>
  <si>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</si>
  <si>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</si>
  <si>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</si>
  <si>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</si>
  <si>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</si>
  <si>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</si>
  <si>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</si>
  <si>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</si>
  <si>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</si>
  <si>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</si>
  <si>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</si>
  <si>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</si>
  <si>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</si>
  <si>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</si>
  <si>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</si>
  <si>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</si>
  <si>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</si>
  <si>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</si>
  <si>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</si>
  <si>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</si>
  <si>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</si>
  <si>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</si>
  <si>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</si>
  <si>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</si>
  <si>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</si>
  <si>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</si>
  <si>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</si>
  <si>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</si>
  <si>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</si>
  <si>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</si>
  <si>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</si>
  <si>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</si>
  <si>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</si>
  <si>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</si>
  <si>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</si>
  <si>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</si>
  <si>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</si>
  <si>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</si>
  <si>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</si>
  <si>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</si>
  <si>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</si>
  <si>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</si>
  <si>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</si>
  <si>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</si>
  <si>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</si>
  <si>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</si>
  <si>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</si>
  <si>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</si>
  <si>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</si>
  <si>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</si>
  <si>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</si>
  <si>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</si>
  <si>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</si>
  <si>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</si>
  <si>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</si>
  <si>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</si>
  <si>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</si>
  <si>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</si>
  <si>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</si>
  <si>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</si>
  <si>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</si>
  <si>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</si>
  <si>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</si>
  <si>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</si>
  <si>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</si>
  <si>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</si>
  <si>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</si>
  <si>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</si>
  <si>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</si>
  <si>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</si>
  <si>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</si>
  <si>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</si>
  <si>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</si>
  <si>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</si>
  <si>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</si>
  <si>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</si>
  <si>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</si>
  <si>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</si>
  <si>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</si>
  <si>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</si>
  <si>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</si>
  <si>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</si>
  <si>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</si>
  <si>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</si>
  <si>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</si>
  <si>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</si>
  <si>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</si>
  <si>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</si>
  <si>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</si>
  <si>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</si>
  <si>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</si>
  <si>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</si>
  <si>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</si>
  <si>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</si>
  <si>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</si>
  <si>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</si>
  <si>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</si>
  <si>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</si>
  <si>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</si>
  <si>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</si>
  <si>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</si>
  <si>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</si>
  <si>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</si>
  <si>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</si>
  <si>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</si>
  <si>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</si>
  <si>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</si>
  <si>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</si>
  <si>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</si>
  <si>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</si>
  <si>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</si>
  <si>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</si>
  <si>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</si>
  <si>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</si>
  <si>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</si>
  <si>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</si>
  <si>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</si>
  <si>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</si>
  <si>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</si>
  <si>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</si>
  <si>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</si>
  <si>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</si>
  <si>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</si>
  <si>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</si>
  <si>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</si>
  <si>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</si>
  <si>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</si>
  <si>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</si>
  <si>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</si>
  <si>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</si>
  <si>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</si>
  <si>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</si>
  <si>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</si>
  <si>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</si>
  <si>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</si>
  <si>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</si>
  <si>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</si>
  <si>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</si>
  <si>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</si>
  <si>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</si>
  <si>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</si>
  <si>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</si>
  <si>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</si>
  <si>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</si>
  <si>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</si>
  <si>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</si>
  <si>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</si>
  <si>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</si>
  <si>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</si>
  <si>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</si>
  <si>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</si>
  <si>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</si>
  <si>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</si>
  <si>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</si>
  <si>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</si>
  <si>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</si>
  <si>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</si>
  <si>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</si>
  <si>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</si>
  <si>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</si>
  <si>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</si>
  <si>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</si>
  <si>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</si>
  <si>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</si>
  <si>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</si>
  <si>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</si>
  <si>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</si>
  <si>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</si>
  <si>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</si>
  <si>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</si>
  <si>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</si>
  <si>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</si>
  <si>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</si>
  <si>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</si>
  <si>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</si>
  <si>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</si>
  <si>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</si>
  <si>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</si>
  <si>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</si>
  <si>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</si>
  <si>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</si>
  <si>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</si>
  <si>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</si>
  <si>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</si>
  <si>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</si>
  <si>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</si>
  <si>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</si>
  <si>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</si>
  <si>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</si>
  <si>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</si>
  <si>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</si>
  <si>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</si>
  <si>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</si>
  <si>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</si>
  <si>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</si>
  <si>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</si>
  <si>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</si>
  <si>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</si>
  <si>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</si>
  <si>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</si>
  <si>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</si>
  <si>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</si>
  <si>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</si>
  <si>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</si>
  <si>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</si>
  <si>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</si>
  <si>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</si>
  <si>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</si>
  <si>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</si>
  <si>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</si>
  <si>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</si>
  <si>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</si>
  <si>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</si>
  <si>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</si>
  <si>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</si>
  <si>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</si>
  <si>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</si>
  <si>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</si>
  <si>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</si>
  <si>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</si>
  <si>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</si>
  <si>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</si>
  <si>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</si>
  <si>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</si>
  <si>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</si>
  <si>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</si>
  <si>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</si>
  <si>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</si>
  <si>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</si>
  <si>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</si>
  <si>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</si>
  <si>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</si>
  <si>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</si>
  <si>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</si>
  <si>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</si>
  <si>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</si>
  <si>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</si>
  <si>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</si>
  <si>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</si>
  <si>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</si>
  <si>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</si>
  <si>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</si>
  <si>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</si>
  <si>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</si>
  <si>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</si>
  <si>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</si>
  <si>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</si>
  <si>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</si>
  <si>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</si>
  <si>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</si>
  <si>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</si>
  <si>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</si>
  <si>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</si>
  <si>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</si>
  <si>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</si>
  <si>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</si>
  <si>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</si>
  <si>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</si>
  <si>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</si>
  <si>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</si>
  <si>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</si>
  <si>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</si>
  <si>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</si>
  <si>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</si>
  <si>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</si>
  <si>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</si>
  <si>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</si>
  <si>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</si>
  <si>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</si>
  <si>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</si>
  <si>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</si>
  <si>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</si>
  <si>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</si>
  <si>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</si>
  <si>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</si>
  <si>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</si>
  <si>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</si>
  <si>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</si>
  <si>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</si>
  <si>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</si>
  <si>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</si>
  <si>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</si>
  <si>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</si>
  <si>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</si>
  <si>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</si>
  <si>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</si>
  <si>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</si>
  <si>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</si>
  <si>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</si>
  <si>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</si>
  <si>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</si>
  <si>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</si>
  <si>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</si>
  <si>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</si>
  <si>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</si>
  <si>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</si>
  <si>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</si>
  <si>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</si>
  <si>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</si>
  <si>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</si>
  <si>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</si>
  <si>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</si>
  <si>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</si>
  <si>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</si>
  <si>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</si>
  <si>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</si>
  <si>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</si>
  <si>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</si>
  <si>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</si>
  <si>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</si>
  <si>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</si>
  <si>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</si>
  <si>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</si>
  <si>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</si>
  <si>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</si>
  <si>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</si>
  <si>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</si>
  <si>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</si>
  <si>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</si>
  <si>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</si>
  <si>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</si>
  <si>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</si>
  <si>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</si>
  <si>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</si>
  <si>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</si>
  <si>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</si>
  <si>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</si>
  <si>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</si>
  <si>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</si>
  <si>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</si>
  <si>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</si>
  <si>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</si>
  <si>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</si>
  <si>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</si>
  <si>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</si>
  <si>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</si>
  <si>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</si>
  <si>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</si>
  <si>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</si>
  <si>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</si>
  <si>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</si>
  <si>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</si>
  <si>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</si>
  <si>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</si>
  <si>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</si>
  <si>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</si>
  <si>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</si>
  <si>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</si>
  <si>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</si>
  <si>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</si>
  <si>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</si>
  <si>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</si>
  <si>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</si>
  <si>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</si>
  <si>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</si>
  <si>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</si>
  <si>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</si>
  <si>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</si>
  <si>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</si>
  <si>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</si>
  <si>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</si>
  <si>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</si>
  <si>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</si>
  <si>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</si>
  <si>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</si>
  <si>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</si>
  <si>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</si>
  <si>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</si>
  <si>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</si>
  <si>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</si>
  <si>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</si>
  <si>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</si>
  <si>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</si>
  <si>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</si>
  <si>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</si>
  <si>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</si>
  <si>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</si>
  <si>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</si>
  <si>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</si>
  <si>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</si>
  <si>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</si>
  <si>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</si>
  <si>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</si>
  <si>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</si>
  <si>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</si>
  <si>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</si>
  <si>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</si>
  <si>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</si>
  <si>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</si>
  <si>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</si>
  <si>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</si>
  <si>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</si>
  <si>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</si>
  <si>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</si>
  <si>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</si>
  <si>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</si>
  <si>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</si>
  <si>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</si>
  <si>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</si>
  <si>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</si>
  <si>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</si>
  <si>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</si>
  <si>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</si>
  <si>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</si>
  <si>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</si>
  <si>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</si>
  <si>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</si>
  <si>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</si>
  <si>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</si>
  <si>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</si>
  <si>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</si>
  <si>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</si>
  <si>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</si>
  <si>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</si>
  <si>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</si>
  <si>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</si>
  <si>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</si>
  <si>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</si>
  <si>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</si>
  <si>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</si>
  <si>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</si>
  <si>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</si>
  <si>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</si>
  <si>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</si>
  <si>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</si>
  <si>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</si>
  <si>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</si>
  <si>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</si>
  <si>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</si>
  <si>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</si>
  <si>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</si>
  <si>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</si>
  <si>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</si>
  <si>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</si>
  <si>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</si>
  <si>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</si>
  <si>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</si>
  <si>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</si>
  <si>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</si>
  <si>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</si>
  <si>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</si>
  <si>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</si>
  <si>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</si>
  <si>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</si>
  <si>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</si>
  <si>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</si>
  <si>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</si>
  <si>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</si>
  <si>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</si>
  <si>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</si>
  <si>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</si>
  <si>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</si>
  <si>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</si>
  <si>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</si>
  <si>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</si>
  <si>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</si>
  <si>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</si>
  <si>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</si>
  <si>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</si>
  <si>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</si>
  <si>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</si>
  <si>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</si>
  <si>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</si>
  <si>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</si>
  <si>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</si>
  <si>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</si>
  <si>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</si>
  <si>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</si>
  <si>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</si>
  <si>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</si>
  <si>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</si>
  <si>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</si>
  <si>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</si>
  <si>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</si>
  <si>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</si>
  <si>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</si>
  <si>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</si>
  <si>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</si>
  <si>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</si>
  <si>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</si>
  <si>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</si>
  <si>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</si>
  <si>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</si>
  <si>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</si>
  <si>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</si>
  <si>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</si>
  <si>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</si>
  <si>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</si>
  <si>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</si>
  <si>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</si>
  <si>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</si>
  <si>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</si>
  <si>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</si>
  <si>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</si>
  <si>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</si>
  <si>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</si>
  <si>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</si>
  <si>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</si>
  <si>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</si>
  <si>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</si>
  <si>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</si>
  <si>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</si>
  <si>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</si>
  <si>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</si>
  <si>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</si>
  <si>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</si>
  <si>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</si>
  <si>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</si>
  <si>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</si>
  <si>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</si>
  <si>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</si>
  <si>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</si>
  <si>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</si>
  <si>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</si>
  <si>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</si>
  <si>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</si>
  <si>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</si>
  <si>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</si>
  <si>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</si>
  <si>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</si>
  <si>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</si>
  <si>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</si>
  <si>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</si>
  <si>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</si>
  <si>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</si>
  <si>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</si>
  <si>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</si>
  <si>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</si>
  <si>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</si>
  <si>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</si>
  <si>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</si>
  <si>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</si>
  <si>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</si>
  <si>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</si>
  <si>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</si>
  <si>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</si>
  <si>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</si>
  <si>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</si>
  <si>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</si>
  <si>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</si>
  <si>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</si>
  <si>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</si>
  <si>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</si>
  <si>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</si>
  <si>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</si>
  <si>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</si>
  <si>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</si>
  <si>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</si>
  <si>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</si>
  <si>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</si>
  <si>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</si>
  <si>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</si>
  <si>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</si>
  <si>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</si>
  <si>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</si>
  <si>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</si>
  <si>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</si>
  <si>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</si>
  <si>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</si>
  <si>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</si>
  <si>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</si>
  <si>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</si>
  <si>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</si>
  <si>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</si>
  <si>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</si>
  <si>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</si>
  <si>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</si>
  <si>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</si>
  <si>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</si>
  <si>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</si>
  <si>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</si>
  <si>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</si>
  <si>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</si>
  <si>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</si>
  <si>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</si>
  <si>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</si>
  <si>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</si>
  <si>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</si>
  <si>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</si>
  <si>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</si>
  <si>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</si>
  <si>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</si>
  <si>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</si>
  <si>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</si>
  <si>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</si>
  <si>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</si>
  <si>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</si>
  <si>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</si>
  <si>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</si>
  <si>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</si>
  <si>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</si>
  <si>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</si>
  <si>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</si>
  <si>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</si>
  <si>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</si>
  <si>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</si>
  <si>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</si>
  <si>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</si>
  <si>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</si>
  <si>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</si>
  <si>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</si>
  <si>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</si>
  <si>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</si>
  <si>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</si>
  <si>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</si>
  <si>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</si>
  <si>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</si>
  <si>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</si>
  <si>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</si>
  <si>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</si>
  <si>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</si>
  <si>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</si>
  <si>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</si>
  <si>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</si>
  <si>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</si>
  <si>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</si>
  <si>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</si>
  <si>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</si>
  <si>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</si>
  <si>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</si>
  <si>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</si>
  <si>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</si>
  <si>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</si>
  <si>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</si>
  <si>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</si>
  <si>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</si>
  <si>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</si>
  <si>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</si>
  <si>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</si>
  <si>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</si>
  <si>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</si>
  <si>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</si>
  <si>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</si>
  <si>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</si>
  <si>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</si>
  <si>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</si>
  <si>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</si>
  <si>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</si>
  <si>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</si>
  <si>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</si>
  <si>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</si>
  <si>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</si>
  <si>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</si>
  <si>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</si>
  <si>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</si>
  <si>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</si>
  <si>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</si>
  <si>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</si>
  <si>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</si>
  <si>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</si>
  <si>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</si>
  <si>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</si>
  <si>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</si>
  <si>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</si>
  <si>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</si>
  <si>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</si>
  <si>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</si>
  <si>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</si>
  <si>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</si>
  <si>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</si>
  <si>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</si>
  <si>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</si>
  <si>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</si>
  <si>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</si>
  <si>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</si>
  <si>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</si>
  <si>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</si>
  <si>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</si>
  <si>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</si>
  <si>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</si>
  <si>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</si>
  <si>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</si>
  <si>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</si>
  <si>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</si>
  <si>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</si>
  <si>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</si>
  <si>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</si>
  <si>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</si>
  <si>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</si>
  <si>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</si>
  <si>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</si>
  <si>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</si>
  <si>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</si>
  <si>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</si>
  <si>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</si>
  <si>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</si>
  <si>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</si>
  <si>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</si>
  <si>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</si>
  <si>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</si>
  <si>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</si>
  <si>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</si>
  <si>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</si>
  <si>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</si>
  <si>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</si>
  <si>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</si>
  <si>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</si>
  <si>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</si>
  <si>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</si>
  <si>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</si>
  <si>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</si>
  <si>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</si>
  <si>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</si>
  <si>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</si>
  <si>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</si>
  <si>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</si>
  <si>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</si>
  <si>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</si>
  <si>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</si>
  <si>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</si>
  <si>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</si>
  <si>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</si>
  <si>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</si>
  <si>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</si>
  <si>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</si>
  <si>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</si>
  <si>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</si>
  <si>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</si>
  <si>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</si>
  <si>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</si>
  <si>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</si>
  <si>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</si>
  <si>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</si>
  <si>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</si>
  <si>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</si>
  <si>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</si>
  <si>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</si>
  <si>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</si>
  <si>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</si>
  <si>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</si>
  <si>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</si>
  <si>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</si>
  <si>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</si>
  <si>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</si>
  <si>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</si>
  <si>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</si>
  <si>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</si>
  <si>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</si>
  <si>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</si>
  <si>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</si>
  <si>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</si>
  <si>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</si>
  <si>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</si>
  <si>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</si>
  <si>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</si>
  <si>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</si>
  <si>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</si>
  <si>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</si>
  <si>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</si>
  <si>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</si>
  <si>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</si>
  <si>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</si>
  <si>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</si>
  <si>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</si>
  <si>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</si>
  <si>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</si>
  <si>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</si>
  <si>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</si>
  <si>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</si>
  <si>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</si>
  <si>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</si>
  <si>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</si>
  <si>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</si>
  <si>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</si>
  <si>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</si>
  <si>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</si>
  <si>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</si>
  <si>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</si>
  <si>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</si>
  <si>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</si>
  <si>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</si>
  <si>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</si>
  <si>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</si>
  <si>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</si>
  <si>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</si>
  <si>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</si>
  <si>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</si>
  <si>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</si>
  <si>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</si>
  <si>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</si>
  <si>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</si>
  <si>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</si>
  <si>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</si>
  <si>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</si>
  <si>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</si>
  <si>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</si>
  <si>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</si>
  <si>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</si>
  <si>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</si>
  <si>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</si>
  <si>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</si>
  <si>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</si>
  <si>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</si>
  <si>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</si>
  <si>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</si>
  <si>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</si>
  <si>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</si>
  <si>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</si>
  <si>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</si>
  <si>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</si>
  <si>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</si>
  <si>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</si>
  <si>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</si>
  <si>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</si>
  <si>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</si>
  <si>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</si>
  <si>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</si>
  <si>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</si>
  <si>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</si>
  <si>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</si>
  <si>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</si>
  <si>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</si>
  <si>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</si>
  <si>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</si>
  <si>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</si>
  <si>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</si>
  <si>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</si>
  <si>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</si>
  <si>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</si>
  <si>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</si>
  <si>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</si>
  <si>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</si>
  <si>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</si>
  <si>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</si>
  <si>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</si>
  <si>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</si>
  <si>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</si>
  <si>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</si>
  <si>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</si>
  <si>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</si>
  <si>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</si>
  <si>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</si>
  <si>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</si>
  <si>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</si>
  <si>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</si>
  <si>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</si>
  <si>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</si>
  <si>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</si>
  <si>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</si>
  <si>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</si>
  <si>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</si>
  <si>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</si>
  <si>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</si>
  <si>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</si>
  <si>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</si>
  <si>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</si>
  <si>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</si>
  <si>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</si>
  <si>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</si>
  <si>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</si>
  <si>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</si>
  <si>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</si>
  <si>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</si>
  <si>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</si>
  <si>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</si>
  <si>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</si>
  <si>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</si>
  <si>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</si>
  <si>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</si>
  <si>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</si>
  <si>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</si>
  <si>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</si>
  <si>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</si>
  <si>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</si>
  <si>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</si>
  <si>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</si>
  <si>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</si>
  <si>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</si>
  <si>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</si>
  <si>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</si>
  <si>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</si>
  <si>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</si>
  <si>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</si>
  <si>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</si>
  <si>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</si>
  <si>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</si>
  <si>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</si>
  <si>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</si>
  <si>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</si>
  <si>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</si>
  <si>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</si>
  <si>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</si>
  <si>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</si>
  <si>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</si>
  <si>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</si>
  <si>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</si>
  <si>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</si>
  <si>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</si>
  <si>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</si>
  <si>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</si>
  <si>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</si>
  <si>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</si>
  <si>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</si>
  <si>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</si>
  <si>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</si>
  <si>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</si>
  <si>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</si>
  <si>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</si>
  <si>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</si>
  <si>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</si>
  <si>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</si>
  <si>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</si>
  <si>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</si>
  <si>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</si>
  <si>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</si>
  <si>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</si>
  <si>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</si>
  <si>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</si>
  <si>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</si>
  <si>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</si>
  <si>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</si>
  <si>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</si>
  <si>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</si>
  <si>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</si>
  <si>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</si>
  <si>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</si>
  <si>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</si>
  <si>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</si>
  <si>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</si>
  <si>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</si>
  <si>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</si>
  <si>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</si>
  <si>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</si>
  <si>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</si>
  <si>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</si>
  <si>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</si>
  <si>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</si>
  <si>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</si>
  <si>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</si>
  <si>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</si>
  <si>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</si>
  <si>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</si>
  <si>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</si>
  <si>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</si>
  <si>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</si>
  <si>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</si>
  <si>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</si>
  <si>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</si>
  <si>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</si>
  <si>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</si>
  <si>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</si>
  <si>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</si>
  <si>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</si>
  <si>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</si>
  <si>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</si>
  <si>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</si>
  <si>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</si>
  <si>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</si>
  <si>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</si>
  <si>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</si>
  <si>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</si>
  <si>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</si>
  <si>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</si>
  <si>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</si>
  <si>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</si>
  <si>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</si>
  <si>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</si>
  <si>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</si>
  <si>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</si>
  <si>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</si>
  <si>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</si>
  <si>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</si>
  <si>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</si>
  <si>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</si>
  <si>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</si>
  <si>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</si>
  <si>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</si>
  <si>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</si>
  <si>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</si>
  <si>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</si>
  <si>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</si>
  <si>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</si>
  <si>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</si>
  <si>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</si>
  <si>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</si>
  <si>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</si>
  <si>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</si>
  <si>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</si>
  <si>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</si>
  <si>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</si>
  <si>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</si>
  <si>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</si>
  <si>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</si>
  <si>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</si>
  <si>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</si>
  <si>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</si>
  <si>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</si>
  <si>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</si>
  <si>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</si>
  <si>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</si>
  <si>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</si>
  <si>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</si>
  <si>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</si>
  <si>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</si>
  <si>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</si>
  <si>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</si>
  <si>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</si>
  <si>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</si>
  <si>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</si>
  <si>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</si>
  <si>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</si>
  <si>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</si>
  <si>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</si>
  <si>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</si>
  <si>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</si>
  <si>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</si>
  <si>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</si>
  <si>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</si>
  <si>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</si>
  <si>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</si>
  <si>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</si>
  <si>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</si>
  <si>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</si>
  <si>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</si>
  <si>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</si>
  <si>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</si>
  <si>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</si>
  <si>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</si>
  <si>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</si>
  <si>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</si>
  <si>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</si>
  <si>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</si>
  <si>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</si>
  <si>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</si>
  <si>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</si>
  <si>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</si>
  <si>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</si>
  <si>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</si>
  <si>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</si>
  <si>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</si>
  <si>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</si>
  <si>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</si>
  <si>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</si>
  <si>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</si>
  <si>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</si>
  <si>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</si>
  <si>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</si>
  <si>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</si>
  <si>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</si>
  <si>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</si>
  <si>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</si>
  <si>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</si>
  <si>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</si>
  <si>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</si>
  <si>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</si>
  <si>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</si>
  <si>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</si>
  <si>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</si>
  <si>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</si>
  <si>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</si>
  <si>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</si>
  <si>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</si>
  <si>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</si>
  <si>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</si>
  <si>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</si>
  <si>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</si>
  <si>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</si>
  <si>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</si>
  <si>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</si>
  <si>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</si>
  <si>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</si>
  <si>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</si>
  <si>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</si>
  <si>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</si>
  <si>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</si>
  <si>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</si>
  <si>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</si>
  <si>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</si>
  <si>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</si>
  <si>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</si>
  <si>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</si>
  <si>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</si>
  <si>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</si>
  <si>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</si>
  <si>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</si>
  <si>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</si>
  <si>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</si>
  <si>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</si>
  <si>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</si>
  <si>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</si>
  <si>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</si>
  <si>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</si>
  <si>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</si>
  <si>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</si>
  <si>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</si>
  <si>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</si>
  <si>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</si>
  <si>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</si>
  <si>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</si>
  <si>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</si>
  <si>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</si>
  <si>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</si>
  <si>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</si>
  <si>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</si>
  <si>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</si>
  <si>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</si>
  <si>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</si>
  <si>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</si>
  <si>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</si>
  <si>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</si>
  <si>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</si>
  <si>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</si>
  <si>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</si>
  <si>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</si>
  <si>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</si>
  <si>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</si>
  <si>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</si>
  <si>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</si>
  <si>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</si>
  <si>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</si>
  <si>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</si>
  <si>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</si>
  <si>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</si>
  <si>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</si>
  <si>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</si>
  <si>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</si>
  <si>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</si>
  <si>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</si>
  <si>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</si>
  <si>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</si>
  <si>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</si>
  <si>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</si>
  <si>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</si>
  <si>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</si>
  <si>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</si>
  <si>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</si>
  <si>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</si>
  <si>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</si>
  <si>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</si>
  <si>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</si>
  <si>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</si>
  <si>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</si>
  <si>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</si>
  <si>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</si>
  <si>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</si>
  <si>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</si>
  <si>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</si>
  <si>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</si>
  <si>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</si>
  <si>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</si>
  <si>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</si>
  <si>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</si>
  <si>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</si>
  <si>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</si>
  <si>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</si>
  <si>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</si>
  <si>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</si>
  <si>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</si>
  <si>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</si>
  <si>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</si>
  <si>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</si>
  <si>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</si>
  <si>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</si>
  <si>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</si>
  <si>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</si>
  <si>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</si>
  <si>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</si>
  <si>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</si>
  <si>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</si>
  <si>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</si>
  <si>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</si>
  <si>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</si>
  <si>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</si>
  <si>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</si>
  <si>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</si>
  <si>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</si>
  <si>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</si>
  <si>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</si>
  <si>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</si>
  <si>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</si>
  <si>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</si>
  <si>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</si>
  <si>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</si>
  <si>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</si>
  <si>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</si>
  <si>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</si>
  <si>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</si>
  <si>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</si>
  <si>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</si>
  <si>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</si>
  <si>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</si>
  <si>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</si>
  <si>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</si>
  <si>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</si>
  <si>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</si>
  <si>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</si>
  <si>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</si>
  <si>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</si>
  <si>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</si>
  <si>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</si>
  <si>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</si>
  <si>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</si>
  <si>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</si>
  <si>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</si>
  <si>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</si>
  <si>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</si>
  <si>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</si>
  <si>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</si>
  <si>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</si>
  <si>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</si>
  <si>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</si>
  <si>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</si>
  <si>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</si>
  <si>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</si>
  <si>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</si>
  <si>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</si>
  <si>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</si>
  <si>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</si>
  <si>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</si>
  <si>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</si>
  <si>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</si>
  <si>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</si>
  <si>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</si>
  <si>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</si>
  <si>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</si>
  <si>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</si>
  <si>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</si>
  <si>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</si>
  <si>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</si>
  <si>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</si>
  <si>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</si>
  <si>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</si>
  <si>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</si>
  <si>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</si>
  <si>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</si>
  <si>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</si>
  <si>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</si>
  <si>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</si>
  <si>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</si>
  <si>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</si>
  <si>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</si>
  <si>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</si>
  <si>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</si>
  <si>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</si>
  <si>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</si>
  <si>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</si>
  <si>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</si>
  <si>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</si>
  <si>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</si>
  <si>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</si>
  <si>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</si>
  <si>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</si>
  <si>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</si>
  <si>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</si>
  <si>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</si>
  <si>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</si>
  <si>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</si>
  <si>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</si>
  <si>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</si>
  <si>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</si>
  <si>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</si>
  <si>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</si>
  <si>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</si>
  <si>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</si>
  <si>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</si>
  <si>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</si>
  <si>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</si>
  <si>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</si>
  <si>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</si>
  <si>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</si>
  <si>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</si>
  <si>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</si>
  <si>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</si>
  <si>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</si>
  <si>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</si>
  <si>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</si>
  <si>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</si>
  <si>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</si>
  <si>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</si>
  <si>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</si>
  <si>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</si>
  <si>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</si>
  <si>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</si>
  <si>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</si>
  <si>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</si>
  <si>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</si>
  <si>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</si>
  <si>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</si>
  <si>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</si>
  <si>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</si>
  <si>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</si>
  <si>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</si>
  <si>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</si>
  <si>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</si>
  <si>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</si>
  <si>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</si>
  <si>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</si>
  <si>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</si>
  <si>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</si>
  <si>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</si>
  <si>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</si>
  <si>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</si>
  <si>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</si>
  <si>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</si>
  <si>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</si>
  <si>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</si>
  <si>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</si>
  <si>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</si>
  <si>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</si>
  <si>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</si>
  <si>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</si>
  <si>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</si>
  <si>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</si>
  <si>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</si>
  <si>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</si>
  <si>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</si>
  <si>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</si>
  <si>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</si>
  <si>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</si>
  <si>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</si>
  <si>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</si>
  <si>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</si>
  <si>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</si>
  <si>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</si>
  <si>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</si>
  <si>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</si>
  <si>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</si>
  <si>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</si>
  <si>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</si>
  <si>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</si>
  <si>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</si>
  <si>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</si>
  <si>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</si>
  <si>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</si>
  <si>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</si>
  <si>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</si>
  <si>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</si>
  <si>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</si>
  <si>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</si>
  <si>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</si>
  <si>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</si>
  <si>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</si>
  <si>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</si>
  <si>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</si>
  <si>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</si>
  <si>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</si>
  <si>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</si>
  <si>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</si>
  <si>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</si>
  <si>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</si>
  <si>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</si>
  <si>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</si>
  <si>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</si>
  <si>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</si>
  <si>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</si>
  <si>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</si>
  <si>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</si>
  <si>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</si>
  <si>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</si>
  <si>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</si>
  <si>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</si>
  <si>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</si>
  <si>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</si>
  <si>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</si>
  <si>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</si>
  <si>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</si>
  <si>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</si>
  <si>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</si>
  <si>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</si>
  <si>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</si>
  <si>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</si>
  <si>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</si>
  <si>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</si>
  <si>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</si>
  <si>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</si>
  <si>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</si>
  <si>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</si>
  <si>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</si>
  <si>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</si>
  <si>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</si>
  <si>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</si>
  <si>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</si>
  <si>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</si>
  <si>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</si>
  <si>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</si>
  <si>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</si>
  <si>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</si>
  <si>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</si>
  <si>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</si>
  <si>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</si>
  <si>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</si>
  <si>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</si>
  <si>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</si>
  <si>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</si>
  <si>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</si>
  <si>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</si>
  <si>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</si>
  <si>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</si>
  <si>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</si>
  <si>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</si>
  <si>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</si>
  <si>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</si>
  <si>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</si>
  <si>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</si>
  <si>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</si>
  <si>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</si>
  <si>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</si>
  <si>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</si>
  <si>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</si>
  <si>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</si>
  <si>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</si>
  <si>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</si>
  <si>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</si>
  <si>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</si>
  <si>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</si>
  <si>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</si>
  <si>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</si>
  <si>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</si>
  <si>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</si>
  <si>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</si>
  <si>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</si>
  <si>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</si>
  <si>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</si>
  <si>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</si>
  <si>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</si>
  <si>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</si>
  <si>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</si>
  <si>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</si>
  <si>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</si>
  <si>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</si>
  <si>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</si>
  <si>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</si>
  <si>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</si>
  <si>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</si>
  <si>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</si>
  <si>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</si>
  <si>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</si>
  <si>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</si>
  <si>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</si>
  <si>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</si>
  <si>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</si>
  <si>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</si>
  <si>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</si>
  <si>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</si>
  <si>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</si>
  <si>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</si>
  <si>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</si>
  <si>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</si>
  <si>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</si>
  <si>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</si>
  <si>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</si>
  <si>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</si>
  <si>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</si>
  <si>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</si>
  <si>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</si>
  <si>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</si>
  <si>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</si>
  <si>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</si>
  <si>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</si>
  <si>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</si>
  <si>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</si>
  <si>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</si>
  <si>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</si>
  <si>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</si>
  <si>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</si>
  <si>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</si>
  <si>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</si>
  <si>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</si>
  <si>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</si>
  <si>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</si>
  <si>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</si>
  <si>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</si>
  <si>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</si>
  <si>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</si>
  <si>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</si>
  <si>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</si>
  <si>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</si>
  <si>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</si>
  <si>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</si>
  <si>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</si>
  <si>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</si>
  <si>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</si>
  <si>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</si>
  <si>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</si>
  <si>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</si>
  <si>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</si>
  <si>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</si>
  <si>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</si>
  <si>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</si>
  <si>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</si>
  <si>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</si>
  <si>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</si>
  <si>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</si>
  <si>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</si>
  <si>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</si>
  <si>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</si>
  <si>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</si>
  <si>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</si>
  <si>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</si>
  <si>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</si>
  <si>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</si>
  <si>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</si>
  <si>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</si>
  <si>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</si>
  <si>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</si>
  <si>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</si>
  <si>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</si>
  <si>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</si>
  <si>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</si>
  <si>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</si>
  <si>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</si>
  <si>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</si>
  <si>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</si>
  <si>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</si>
  <si>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</si>
  <si>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</si>
  <si>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</si>
  <si>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</si>
  <si>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</si>
  <si>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</si>
  <si>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</si>
  <si>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</si>
  <si>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</si>
  <si>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</si>
  <si>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</si>
  <si>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</si>
  <si>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</si>
  <si>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</si>
  <si>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</si>
  <si>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</si>
  <si>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</si>
  <si>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</si>
  <si>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</si>
  <si>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</si>
  <si>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</si>
  <si>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</si>
  <si>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</si>
  <si>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</si>
  <si>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</si>
  <si>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</si>
  <si>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</si>
  <si>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</si>
  <si>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</si>
  <si>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</si>
  <si>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</si>
  <si>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</si>
  <si>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</si>
  <si>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</si>
  <si>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</si>
  <si>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</si>
  <si>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</si>
  <si>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</si>
  <si>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</si>
  <si>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</si>
  <si>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</si>
  <si>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</si>
  <si>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</si>
  <si>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</si>
  <si>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</si>
  <si>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</si>
  <si>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</si>
  <si>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</si>
  <si>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</si>
  <si>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</si>
  <si>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</si>
  <si>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</si>
  <si>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</si>
  <si>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</si>
  <si>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</si>
  <si>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</si>
  <si>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</si>
  <si>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</si>
  <si>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</si>
  <si>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</si>
  <si>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</si>
  <si>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</si>
  <si>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</si>
  <si>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</si>
  <si>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</si>
  <si>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</si>
  <si>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</si>
  <si>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</si>
  <si>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</si>
  <si>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</si>
  <si>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</si>
  <si>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</si>
  <si>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</si>
  <si>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</si>
  <si>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</si>
  <si>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</si>
  <si>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</si>
  <si>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</si>
  <si>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</si>
  <si>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</si>
  <si>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</si>
  <si>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</si>
  <si>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</si>
  <si>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</si>
  <si>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</si>
  <si>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</si>
  <si>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</si>
  <si>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</si>
  <si>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</si>
  <si>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</si>
  <si>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</si>
  <si>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</si>
  <si>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</si>
  <si>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</si>
  <si>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</si>
  <si>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</si>
  <si>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</si>
  <si>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</si>
  <si>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</si>
  <si>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</si>
  <si>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</si>
  <si>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</si>
  <si>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</si>
  <si>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</si>
  <si>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</si>
  <si>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</si>
  <si>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</si>
  <si>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</si>
  <si>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</si>
  <si>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</si>
  <si>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</si>
  <si>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</si>
  <si>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</si>
  <si>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</si>
  <si>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</si>
  <si>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</si>
  <si>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</si>
  <si>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</si>
  <si>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</si>
  <si>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</si>
  <si>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</si>
  <si>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</si>
  <si>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</si>
  <si>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</si>
  <si>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</si>
  <si>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</si>
  <si>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</si>
  <si>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</si>
  <si>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</si>
  <si>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</si>
  <si>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</si>
  <si>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</si>
  <si>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</si>
  <si>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</si>
  <si>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</si>
  <si>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</si>
  <si>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</si>
  <si>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</si>
  <si>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</si>
  <si>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</si>
  <si>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</si>
  <si>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</si>
  <si>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</si>
  <si>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</si>
  <si>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</si>
  <si>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</si>
  <si>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</si>
  <si>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</si>
  <si>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</si>
  <si>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</si>
  <si>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</si>
  <si>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</si>
  <si>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</si>
  <si>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</si>
  <si>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</si>
  <si>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</si>
  <si>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</si>
  <si>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</si>
  <si>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</si>
  <si>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</si>
  <si>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</si>
  <si>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</si>
  <si>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</si>
  <si>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</si>
  <si>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</si>
  <si>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</si>
  <si>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</si>
  <si>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</si>
  <si>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</si>
  <si>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</si>
  <si>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</si>
  <si>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</si>
  <si>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</si>
  <si>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</si>
  <si>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</si>
  <si>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</si>
  <si>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</si>
  <si>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</si>
  <si>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</si>
  <si>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</si>
  <si>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</si>
  <si>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</si>
  <si>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</si>
  <si>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</si>
  <si>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</si>
  <si>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</si>
  <si>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</si>
  <si>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</si>
  <si>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</si>
  <si>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</si>
  <si>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</si>
  <si>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</si>
  <si>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</si>
  <si>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</si>
  <si>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</si>
  <si>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</si>
  <si>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</si>
  <si>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</si>
  <si>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</si>
  <si>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</si>
  <si>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</si>
  <si>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</si>
  <si>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</si>
  <si>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</si>
  <si>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</si>
  <si>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</si>
  <si>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</si>
  <si>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</si>
  <si>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</si>
  <si>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</si>
  <si>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</si>
  <si>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</si>
  <si>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</si>
  <si>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</si>
  <si>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</si>
  <si>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</si>
  <si>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</si>
  <si>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</si>
  <si>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</si>
  <si>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</si>
  <si>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</si>
  <si>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</si>
  <si>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</si>
  <si>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</si>
  <si>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</si>
  <si>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</si>
  <si>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</si>
  <si>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</si>
  <si>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</si>
  <si>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</si>
  <si>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</si>
  <si>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</si>
  <si>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</si>
  <si>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</si>
  <si>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</si>
  <si>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</si>
  <si>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</si>
  <si>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</si>
  <si>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</si>
  <si>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</si>
  <si>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</si>
  <si>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</si>
  <si>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</si>
  <si>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</si>
  <si>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</si>
  <si>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</si>
  <si>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</si>
  <si>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</si>
  <si>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</si>
  <si>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</si>
  <si>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</si>
  <si>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</si>
  <si>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</si>
  <si>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</si>
  <si>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</si>
  <si>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</si>
  <si>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</si>
  <si>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</si>
  <si>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</si>
  <si>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</si>
  <si>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</si>
  <si>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</si>
  <si>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</si>
  <si>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</si>
  <si>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</si>
  <si>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</si>
  <si>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</si>
  <si>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</si>
  <si>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</si>
  <si>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</si>
  <si>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</si>
  <si>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</si>
  <si>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</si>
  <si>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</si>
  <si>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</si>
  <si>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</si>
  <si>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</si>
  <si>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</si>
  <si>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</si>
  <si>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</si>
  <si>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</si>
  <si>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</si>
  <si>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</si>
  <si>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</si>
  <si>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</si>
  <si>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</si>
  <si>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</si>
  <si>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</si>
  <si>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</si>
  <si>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</si>
  <si>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</si>
  <si>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</si>
  <si>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</si>
  <si>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</si>
  <si>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</si>
  <si>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</si>
  <si>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</si>
  <si>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</si>
  <si>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</si>
  <si>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</si>
  <si>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</si>
  <si>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</si>
  <si>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</si>
  <si>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</si>
  <si>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</si>
  <si>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</si>
  <si>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</si>
  <si>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</si>
  <si>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</si>
  <si>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</si>
  <si>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</si>
  <si>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</si>
  <si>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</si>
  <si>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</si>
  <si>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</si>
  <si>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</si>
  <si>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</si>
  <si>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</si>
  <si>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</si>
  <si>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</si>
  <si>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</si>
  <si>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</si>
  <si>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</si>
  <si>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</si>
  <si>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</si>
  <si>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</si>
  <si>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</si>
  <si>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</si>
  <si>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</si>
  <si>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</si>
  <si>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</si>
  <si>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</si>
  <si>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</si>
  <si>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</si>
  <si>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</si>
  <si>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</si>
  <si>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</si>
  <si>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</si>
  <si>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</si>
  <si>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</si>
  <si>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</si>
  <si>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</si>
  <si>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</si>
  <si>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</si>
  <si>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</si>
  <si>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</si>
  <si>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</si>
  <si>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</si>
  <si>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</si>
  <si>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</si>
  <si>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</si>
  <si>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</si>
  <si>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</si>
  <si>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</si>
  <si>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</si>
  <si>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</si>
  <si>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</si>
  <si>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</si>
  <si>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</si>
  <si>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</si>
  <si>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</si>
  <si>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</si>
  <si>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</si>
  <si>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</si>
  <si>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</si>
  <si>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</si>
  <si>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</si>
  <si>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</si>
  <si>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</si>
  <si>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</si>
  <si>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</si>
  <si>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</si>
  <si>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</si>
  <si>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</si>
  <si>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</si>
  <si>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</si>
  <si>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</si>
  <si>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</si>
  <si>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</si>
  <si>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</si>
  <si>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</si>
  <si>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</si>
  <si>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</si>
  <si>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</si>
  <si>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</si>
  <si>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</si>
  <si>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</si>
  <si>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</si>
  <si>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</si>
  <si>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</si>
  <si>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</si>
  <si>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</si>
  <si>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</si>
  <si>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</si>
  <si>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</si>
  <si>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</si>
  <si>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</si>
  <si>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</si>
  <si>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</si>
  <si>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</si>
  <si>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</si>
  <si>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</si>
  <si>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</si>
  <si>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</si>
  <si>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</si>
  <si>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</si>
  <si>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</si>
  <si>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</si>
  <si>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</si>
  <si>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</si>
  <si>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</si>
  <si>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</si>
  <si>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</si>
  <si>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</si>
  <si>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</si>
  <si>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</si>
  <si>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</si>
  <si>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</si>
  <si>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</si>
  <si>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</si>
  <si>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</si>
  <si>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</si>
  <si>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</si>
  <si>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</si>
  <si>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</si>
  <si>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</si>
  <si>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</si>
  <si>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</si>
  <si>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</si>
  <si>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</si>
  <si>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</si>
  <si>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</si>
  <si>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</si>
  <si>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</si>
  <si>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</si>
  <si>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</si>
  <si>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</si>
  <si>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</si>
  <si>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</si>
  <si>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</si>
  <si>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</si>
  <si>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</si>
  <si>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</si>
  <si>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</si>
  <si>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</si>
  <si>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</si>
  <si>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</si>
  <si>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</si>
  <si>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</si>
  <si>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</si>
  <si>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</si>
  <si>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</si>
  <si>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</si>
  <si>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</si>
  <si>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</si>
  <si>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</si>
  <si>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</si>
  <si>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</si>
  <si>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</si>
  <si>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</si>
  <si>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</si>
  <si>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</si>
  <si>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</si>
  <si>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</si>
  <si>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</si>
  <si>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</si>
  <si>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</si>
  <si>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</si>
  <si>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</si>
  <si>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</si>
  <si>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</si>
  <si>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</si>
  <si>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</si>
  <si>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</si>
  <si>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</si>
  <si>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</si>
  <si>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</si>
  <si>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</si>
  <si>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</si>
  <si>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</si>
  <si>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</si>
  <si>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</si>
  <si>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</si>
  <si>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</si>
  <si>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</si>
  <si>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</si>
  <si>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</si>
  <si>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</si>
  <si>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</si>
  <si>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</si>
  <si>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</si>
  <si>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</si>
  <si>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</si>
  <si>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</si>
  <si>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</si>
  <si>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</si>
  <si>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</si>
  <si>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</si>
  <si>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</si>
  <si>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</si>
  <si>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</si>
  <si>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</si>
  <si>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</si>
  <si>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</si>
  <si>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</si>
  <si>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</si>
  <si>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</si>
  <si>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</si>
  <si>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</si>
  <si>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</si>
  <si>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</si>
  <si>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</si>
  <si>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</si>
  <si>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</si>
  <si>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</si>
  <si>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</si>
  <si>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</si>
  <si>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</si>
  <si>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</si>
  <si>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</si>
  <si>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</si>
  <si>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</si>
  <si>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</si>
  <si>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</si>
  <si>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</si>
  <si>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</si>
  <si>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</si>
  <si>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</si>
  <si>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</si>
  <si>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</si>
  <si>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</si>
  <si>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</si>
  <si>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</si>
  <si>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</si>
  <si>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</si>
  <si>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</si>
  <si>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</si>
  <si>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</si>
  <si>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</si>
  <si>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</si>
  <si>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</si>
  <si>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</si>
  <si>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</si>
  <si>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</si>
  <si>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</si>
  <si>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</si>
  <si>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</si>
  <si>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</si>
  <si>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</si>
  <si>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</si>
  <si>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</si>
  <si>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</si>
  <si>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</si>
  <si>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</si>
  <si>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</si>
  <si>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</si>
  <si>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</si>
  <si>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</si>
  <si>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</si>
  <si>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</si>
  <si>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</si>
  <si>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</si>
  <si>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</si>
  <si>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</si>
  <si>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</si>
  <si>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</si>
  <si>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</si>
  <si>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</si>
  <si>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</si>
  <si>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</si>
  <si>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</si>
  <si>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</si>
  <si>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</si>
  <si>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</si>
  <si>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</si>
  <si>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</si>
  <si>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</si>
  <si>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</si>
  <si>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</si>
  <si>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</si>
  <si>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</si>
  <si>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</si>
  <si>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</si>
  <si>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</si>
  <si>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</si>
  <si>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</si>
  <si>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</si>
  <si>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</si>
  <si>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</si>
  <si>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</si>
  <si>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</si>
  <si>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</si>
  <si>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</si>
  <si>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</si>
  <si>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</si>
  <si>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</si>
  <si>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</si>
  <si>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</si>
  <si>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</si>
  <si>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</si>
  <si>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</si>
  <si>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</si>
  <si>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</si>
  <si>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</si>
  <si>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</si>
  <si>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</si>
  <si>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</si>
  <si>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</si>
  <si>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</si>
  <si>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</si>
  <si>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</si>
  <si>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</si>
  <si>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</si>
  <si>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</si>
  <si>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</si>
  <si>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</si>
  <si>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</si>
  <si>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</si>
  <si>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</si>
  <si>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</si>
  <si>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</si>
  <si>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</si>
  <si>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</si>
  <si>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</si>
  <si>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</si>
  <si>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</si>
  <si>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</si>
  <si>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</si>
  <si>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</si>
  <si>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</si>
  <si>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</si>
  <si>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</si>
  <si>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</si>
  <si>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</si>
  <si>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</si>
  <si>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</si>
  <si>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</si>
  <si>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</si>
  <si>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</si>
  <si>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</si>
  <si>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</si>
  <si>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</si>
  <si>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</si>
  <si>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</si>
  <si>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</si>
  <si>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</si>
  <si>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</si>
  <si>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</si>
  <si>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</si>
  <si>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</si>
  <si>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</si>
  <si>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</si>
  <si>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</si>
  <si>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</si>
  <si>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</si>
  <si>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</si>
  <si>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</si>
  <si>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</si>
  <si>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</si>
  <si>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</si>
  <si>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</si>
  <si>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</si>
  <si>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</si>
  <si>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</si>
  <si>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</si>
  <si>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</si>
  <si>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</si>
  <si>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</si>
  <si>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</si>
  <si>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</si>
  <si>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</si>
  <si>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</si>
  <si>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</si>
  <si>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</si>
  <si>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</si>
  <si>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</si>
  <si>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</si>
  <si>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</si>
  <si>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</si>
  <si>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</si>
  <si>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</si>
  <si>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</si>
  <si>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</si>
  <si>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</si>
  <si>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</si>
  <si>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</si>
  <si>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</si>
  <si>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</si>
  <si>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</si>
  <si>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</si>
  <si>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</si>
  <si>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</si>
  <si>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</si>
  <si>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</si>
  <si>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</si>
  <si>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</si>
  <si>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</si>
  <si>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</si>
  <si>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</si>
  <si>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</si>
  <si>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</si>
  <si>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</si>
  <si>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</si>
  <si>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</si>
  <si>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</si>
  <si>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</si>
  <si>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</si>
  <si>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</si>
  <si>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</si>
  <si>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</si>
  <si>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</si>
  <si>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</si>
  <si>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</si>
  <si>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</si>
  <si>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</si>
  <si>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</si>
  <si>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</si>
  <si>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</si>
  <si>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</si>
  <si>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</si>
  <si>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</si>
  <si>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</si>
  <si>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</si>
  <si>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</si>
  <si>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</si>
  <si>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</si>
  <si>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</si>
  <si>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</si>
  <si>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</si>
  <si>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</si>
  <si>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</si>
  <si>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</si>
  <si>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</si>
  <si>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</si>
  <si>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</si>
  <si>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</si>
  <si>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</si>
  <si>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</si>
  <si>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</si>
  <si>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</si>
  <si>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</si>
  <si>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</si>
  <si>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</si>
  <si>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</si>
  <si>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</si>
  <si>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</si>
  <si>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</si>
  <si>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</si>
  <si>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</si>
  <si>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</si>
  <si>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</si>
  <si>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</si>
  <si>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</si>
  <si>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</si>
  <si>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</si>
  <si>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</si>
  <si>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</si>
  <si>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</si>
  <si>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</si>
  <si>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</si>
  <si>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</si>
  <si>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</si>
  <si>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</si>
  <si>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</si>
  <si>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</si>
  <si>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</si>
  <si>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</si>
  <si>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</si>
  <si>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</si>
  <si>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</si>
  <si>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</si>
  <si>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</si>
  <si>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</si>
  <si>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</si>
  <si>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</si>
  <si>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</si>
  <si>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</si>
  <si>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</si>
  <si>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</si>
  <si>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</si>
  <si>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</si>
  <si>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</si>
  <si>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</si>
  <si>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</si>
  <si>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</si>
  <si>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</si>
  <si>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</si>
  <si>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</si>
  <si>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</si>
  <si>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</si>
  <si>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</si>
  <si>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</si>
  <si>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</si>
  <si>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</si>
  <si>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</si>
  <si>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</si>
  <si>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</si>
  <si>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</si>
  <si>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</si>
  <si>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</si>
  <si>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</si>
  <si>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</si>
  <si>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</si>
  <si>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</si>
  <si>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</si>
  <si>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</si>
  <si>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</si>
  <si>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</si>
  <si>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</si>
  <si>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</si>
  <si>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</si>
  <si>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</si>
  <si>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</si>
  <si>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</si>
  <si>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</si>
  <si>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</si>
  <si>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</si>
  <si>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</si>
  <si>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</si>
  <si>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</si>
  <si>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</si>
  <si>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</si>
  <si>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</si>
  <si>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</si>
  <si>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</si>
  <si>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</si>
  <si>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</si>
  <si>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</si>
  <si>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</si>
  <si>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</si>
  <si>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</si>
  <si>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</si>
  <si>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</si>
  <si>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</si>
  <si>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</si>
  <si>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</si>
  <si>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</si>
  <si>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</si>
  <si>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</si>
  <si>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</si>
  <si>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</si>
  <si>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</si>
  <si>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</si>
  <si>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</si>
  <si>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</si>
  <si>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</si>
  <si>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</si>
  <si>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</si>
  <si>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</si>
  <si>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</si>
  <si>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</si>
  <si>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</si>
  <si>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</si>
  <si>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</si>
  <si>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</si>
  <si>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</si>
  <si>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</si>
  <si>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</si>
  <si>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</si>
  <si>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</si>
  <si>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</si>
  <si>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</si>
  <si>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</si>
  <si>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</si>
  <si>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</si>
  <si>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</si>
  <si>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</si>
  <si>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</si>
  <si>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</si>
  <si>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</si>
  <si>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</si>
  <si>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</si>
  <si>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</si>
  <si>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</si>
  <si>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</si>
  <si>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</si>
  <si>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</si>
  <si>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</si>
  <si>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</si>
  <si>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</si>
  <si>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</si>
  <si>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</si>
  <si>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</si>
  <si>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</si>
  <si>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</si>
  <si>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</si>
  <si>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</si>
  <si>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</si>
  <si>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</si>
  <si>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</si>
  <si>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</si>
  <si>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</si>
  <si>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</si>
  <si>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</si>
  <si>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</si>
  <si>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</si>
  <si>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</si>
  <si>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</si>
  <si>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</si>
  <si>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</si>
  <si>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</si>
  <si>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</si>
  <si>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</si>
  <si>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</si>
  <si>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</si>
  <si>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</si>
  <si>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</si>
  <si>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</si>
  <si>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</si>
  <si>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</si>
  <si>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</si>
  <si>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</si>
  <si>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</si>
  <si>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</si>
  <si>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</si>
  <si>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</si>
  <si>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</si>
  <si>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</si>
  <si>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</si>
  <si>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</si>
  <si>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</si>
  <si>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</si>
  <si>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</si>
  <si>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</si>
  <si>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</si>
  <si>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</si>
  <si>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</si>
  <si>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</si>
  <si>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</si>
  <si>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</si>
  <si>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</si>
  <si>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</si>
  <si>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</si>
  <si>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</si>
  <si>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</si>
  <si>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</si>
  <si>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</si>
  <si>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</si>
  <si>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</si>
  <si>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</si>
  <si>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</si>
  <si>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</si>
  <si>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</si>
  <si>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</si>
  <si>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</si>
  <si>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</si>
  <si>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</si>
  <si>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</si>
  <si>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</si>
  <si>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</si>
  <si>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</si>
  <si>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</si>
  <si>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</si>
  <si>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</si>
  <si>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</si>
  <si>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</si>
  <si>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</si>
  <si>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</si>
  <si>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</si>
  <si>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</si>
  <si>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</si>
  <si>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</si>
  <si>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</si>
  <si>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</si>
  <si>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</si>
  <si>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</si>
  <si>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</si>
  <si>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</si>
  <si>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</si>
  <si>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</si>
  <si>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</si>
  <si>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</si>
  <si>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</si>
  <si>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</si>
  <si>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</si>
  <si>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</si>
  <si>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</si>
  <si>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</si>
  <si>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</si>
  <si>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</si>
  <si>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</si>
  <si>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</si>
  <si>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</si>
  <si>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</si>
  <si>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</si>
  <si>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</si>
  <si>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</si>
  <si>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</si>
  <si>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</si>
  <si>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</si>
  <si>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</si>
  <si>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</si>
  <si>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</si>
  <si>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</si>
  <si>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</si>
  <si>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</si>
  <si>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</si>
  <si>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</si>
  <si>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</si>
  <si>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</si>
  <si>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</si>
  <si>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</si>
  <si>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</si>
  <si>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</si>
  <si>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</si>
  <si>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</si>
  <si>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</si>
  <si>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</si>
  <si>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</si>
  <si>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</si>
  <si>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</si>
  <si>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</si>
  <si>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</si>
  <si>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</si>
  <si>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</si>
  <si>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</si>
  <si>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</si>
  <si>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</si>
  <si>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</si>
  <si>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</si>
  <si>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</si>
  <si>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</si>
  <si>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</si>
  <si>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</si>
  <si>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</si>
  <si>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</si>
  <si>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</si>
  <si>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</si>
  <si>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</si>
  <si>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</si>
  <si>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</si>
  <si>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</si>
  <si>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</si>
  <si>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</si>
  <si>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</si>
  <si>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</si>
  <si>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</si>
  <si>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</si>
  <si>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</si>
  <si>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</si>
  <si>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</si>
  <si>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</si>
  <si>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</si>
  <si>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</si>
  <si>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</si>
  <si>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</si>
  <si>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</si>
  <si>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</si>
  <si>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</si>
  <si>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</si>
  <si>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</si>
  <si>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</si>
  <si>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</si>
  <si>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</si>
  <si>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</si>
  <si>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</si>
  <si>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</si>
  <si>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</si>
  <si>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</si>
  <si>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</si>
  <si>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</si>
  <si>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</si>
  <si>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</si>
  <si>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</si>
  <si>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</si>
  <si>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</si>
  <si>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</si>
  <si>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</si>
  <si>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</si>
  <si>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</si>
  <si>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</si>
  <si>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</si>
  <si>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</si>
  <si>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</si>
  <si>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</si>
  <si>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</si>
  <si>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</si>
  <si>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</si>
  <si>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</si>
  <si>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</si>
  <si>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</si>
  <si>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</si>
  <si>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</si>
  <si>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</si>
  <si>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</si>
  <si>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</si>
  <si>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</si>
  <si>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</si>
  <si>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</si>
  <si>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</si>
  <si>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</si>
  <si>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</si>
  <si>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</si>
  <si>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</si>
  <si>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</si>
  <si>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</si>
  <si>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</si>
  <si>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</si>
  <si>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</si>
  <si>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</si>
  <si>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</si>
  <si>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</si>
  <si>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</si>
  <si>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</si>
  <si>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</si>
  <si>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</si>
  <si>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</si>
  <si>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</si>
  <si>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</si>
  <si>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</si>
  <si>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</si>
  <si>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</si>
  <si>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</si>
  <si>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</si>
  <si>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</si>
  <si>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</si>
  <si>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</si>
  <si>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</si>
  <si>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</si>
  <si>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</si>
  <si>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</si>
  <si>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</si>
  <si>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</si>
  <si>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</si>
  <si>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</si>
  <si>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</si>
  <si>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</si>
  <si>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</si>
  <si>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</si>
  <si>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</si>
  <si>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</si>
  <si>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</si>
  <si>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</si>
  <si>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</si>
  <si>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</si>
  <si>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</si>
  <si>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</si>
  <si>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</si>
  <si>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</si>
  <si>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</si>
  <si>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</si>
  <si>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</si>
  <si>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</si>
  <si>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</si>
  <si>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</si>
  <si>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</si>
  <si>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</si>
  <si>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</si>
  <si>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</si>
  <si>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</si>
  <si>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</si>
  <si>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</si>
  <si>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</si>
  <si>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</si>
  <si>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</si>
  <si>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</si>
  <si>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</si>
  <si>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</si>
  <si>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</si>
  <si>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</si>
  <si>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</si>
  <si>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</si>
  <si>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</si>
  <si>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</si>
  <si>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</si>
  <si>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</si>
  <si>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</si>
  <si>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</si>
  <si>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</si>
  <si>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</si>
  <si>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</si>
  <si>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</si>
  <si>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</si>
  <si>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</si>
  <si>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</si>
  <si>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</si>
  <si>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</si>
  <si>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</si>
  <si>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</si>
  <si>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</si>
  <si>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</si>
  <si>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</si>
  <si>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</si>
  <si>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</si>
  <si>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</si>
  <si>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</si>
  <si>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</si>
  <si>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</si>
  <si>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</si>
  <si>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</si>
  <si>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</si>
  <si>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</si>
  <si>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</si>
  <si>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</si>
  <si>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</si>
  <si>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</si>
  <si>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</si>
  <si>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</si>
  <si>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</si>
  <si>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</si>
  <si>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</si>
  <si>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</si>
  <si>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</si>
  <si>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</si>
  <si>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</si>
  <si>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</si>
  <si>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</si>
  <si>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</si>
  <si>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</si>
  <si>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</si>
  <si>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</si>
  <si>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</si>
  <si>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</si>
  <si>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</si>
  <si>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</si>
  <si>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</si>
  <si>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</si>
  <si>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</si>
  <si>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</si>
  <si>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</si>
  <si>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</si>
  <si>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</si>
  <si>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</si>
  <si>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</si>
  <si>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</si>
  <si>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</si>
  <si>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</si>
  <si>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</si>
  <si>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</si>
  <si>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</si>
  <si>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</si>
  <si>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</si>
  <si>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</si>
  <si>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</si>
  <si>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</si>
  <si>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</si>
  <si>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</si>
  <si>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</si>
  <si>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</si>
  <si>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</si>
  <si>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</si>
  <si>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</si>
  <si>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</si>
  <si>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</si>
  <si>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</si>
  <si>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</si>
  <si>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</si>
  <si>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</si>
  <si>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</si>
  <si>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</si>
  <si>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</si>
  <si>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</si>
  <si>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</si>
  <si>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</si>
  <si>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</si>
  <si>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</si>
  <si>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</si>
  <si>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</si>
  <si>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</si>
  <si>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</si>
  <si>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</si>
  <si>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</si>
  <si>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</si>
  <si>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</si>
  <si>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</si>
  <si>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</si>
  <si>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</si>
  <si>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</si>
  <si>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</si>
  <si>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</si>
  <si>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</si>
  <si>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</si>
  <si>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</si>
  <si>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</si>
  <si>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</si>
  <si>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</si>
  <si>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</si>
  <si>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</si>
  <si>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</si>
  <si>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</si>
  <si>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</si>
  <si>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</si>
  <si>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</si>
  <si>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</si>
  <si>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</si>
  <si>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</si>
  <si>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</si>
  <si>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</si>
  <si>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</si>
  <si>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</si>
  <si>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</si>
  <si>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</si>
  <si>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</si>
  <si>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</si>
  <si>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</si>
  <si>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</si>
  <si>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</si>
  <si>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</si>
  <si>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</si>
  <si>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</si>
  <si>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</si>
  <si>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</si>
  <si>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</si>
  <si>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</si>
  <si>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</si>
  <si>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</si>
  <si>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</si>
  <si>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</si>
  <si>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</si>
  <si>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</si>
  <si>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</si>
  <si>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</si>
  <si>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</si>
  <si>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</si>
  <si>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</si>
  <si>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</si>
  <si>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</si>
  <si>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</si>
  <si>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</si>
  <si>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</si>
  <si>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</si>
  <si>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</si>
  <si>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</si>
  <si>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</si>
  <si>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</si>
  <si>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</si>
  <si>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</si>
  <si>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</si>
  <si>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</si>
  <si>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</si>
  <si>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</si>
  <si>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</si>
  <si>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</si>
  <si>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</si>
  <si>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</si>
  <si>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</si>
  <si>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</si>
  <si>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</si>
  <si>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</si>
  <si>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</si>
  <si>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</si>
  <si>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</si>
  <si>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</si>
  <si>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</si>
  <si>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</si>
  <si>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</si>
  <si>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</si>
  <si>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</si>
  <si>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</si>
  <si>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</si>
  <si>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</si>
  <si>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</si>
  <si>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</si>
  <si>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</si>
  <si>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</si>
  <si>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</si>
  <si>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</si>
  <si>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</si>
  <si>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</si>
  <si>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</si>
  <si>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</si>
  <si>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</si>
  <si>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</si>
  <si>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</si>
  <si>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</si>
  <si>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</si>
  <si>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</si>
  <si>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</si>
  <si>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</si>
  <si>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</si>
  <si>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</si>
  <si>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</si>
  <si>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</si>
  <si>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</si>
  <si>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</si>
  <si>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</si>
  <si>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</si>
  <si>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</si>
  <si>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</si>
  <si>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</si>
  <si>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</si>
  <si>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</si>
  <si>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</si>
  <si>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</si>
  <si>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</si>
  <si>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</si>
  <si>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</si>
  <si>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</si>
  <si>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</si>
  <si>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</si>
  <si>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</si>
  <si>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</si>
  <si>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</si>
  <si>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</si>
  <si>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</si>
  <si>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</si>
  <si>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</si>
  <si>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</si>
  <si>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</si>
  <si>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</si>
  <si>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</si>
  <si>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</si>
  <si>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</si>
  <si>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</si>
  <si>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</si>
  <si>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</si>
  <si>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</si>
  <si>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</si>
  <si>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</si>
  <si>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</si>
  <si>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</si>
  <si>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</si>
  <si>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</si>
  <si>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</si>
  <si>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</si>
  <si>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</si>
  <si>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</si>
  <si>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</si>
  <si>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</si>
  <si>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</si>
  <si>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</si>
  <si>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</si>
  <si>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</si>
  <si>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</si>
  <si>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</si>
  <si>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</si>
  <si>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</si>
  <si>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</si>
  <si>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</si>
  <si>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</si>
  <si>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</si>
  <si>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</si>
  <si>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</si>
  <si>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</si>
  <si>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</si>
  <si>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</si>
  <si>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</si>
  <si>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</si>
  <si>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</si>
  <si>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</si>
  <si>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</si>
  <si>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</si>
  <si>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</si>
  <si>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</si>
  <si>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</si>
  <si>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</si>
  <si>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</si>
  <si>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</si>
  <si>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</si>
  <si>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</si>
  <si>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</si>
  <si>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</si>
  <si>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</si>
  <si>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</si>
  <si>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</si>
  <si>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</si>
  <si>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</si>
  <si>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</si>
  <si>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</si>
  <si>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</si>
  <si>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</si>
  <si>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</si>
  <si>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</si>
  <si>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</si>
  <si>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</si>
  <si>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</si>
  <si>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</si>
  <si>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</si>
  <si>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</si>
  <si>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</si>
  <si>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</si>
  <si>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</si>
  <si>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</si>
  <si>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</si>
  <si>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</si>
  <si>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</si>
  <si>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</si>
  <si>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</si>
  <si>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</si>
  <si>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</si>
  <si>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</si>
  <si>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</si>
  <si>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</si>
  <si>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</si>
  <si>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</si>
  <si>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</si>
  <si>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</si>
  <si>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</si>
  <si>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</si>
  <si>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</si>
  <si>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</si>
  <si>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</si>
  <si>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</si>
  <si>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</si>
  <si>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</si>
  <si>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</si>
  <si>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</si>
  <si>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</si>
  <si>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</si>
  <si>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</si>
  <si>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</si>
  <si>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</si>
  <si>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</si>
  <si>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</si>
  <si>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</si>
  <si>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</si>
  <si>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</si>
  <si>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</si>
  <si>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</si>
  <si>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</si>
  <si>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</si>
  <si>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</si>
  <si>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</si>
  <si>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</si>
  <si>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</si>
  <si>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</si>
  <si>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</si>
  <si>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</si>
  <si>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</si>
  <si>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</si>
  <si>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</si>
  <si>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</si>
  <si>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</si>
  <si>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</si>
  <si>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</si>
  <si>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</si>
  <si>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</si>
  <si>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</si>
  <si>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</si>
  <si>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</si>
  <si>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</si>
  <si>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</si>
  <si>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</si>
  <si>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</si>
  <si>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</si>
  <si>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</si>
  <si>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</si>
  <si>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</si>
  <si>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</si>
  <si>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</si>
  <si>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</si>
  <si>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</si>
  <si>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</si>
  <si>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</si>
  <si>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</si>
  <si>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</si>
  <si>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</si>
  <si>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</si>
  <si>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</si>
  <si>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</si>
  <si>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</si>
  <si>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</si>
  <si>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</si>
  <si>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</si>
  <si>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</si>
  <si>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</si>
  <si>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</si>
  <si>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</si>
  <si>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</si>
  <si>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</si>
  <si>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</si>
  <si>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</si>
  <si>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</si>
  <si>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</si>
  <si>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</si>
  <si>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</si>
  <si>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</si>
  <si>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</si>
  <si>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</si>
  <si>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</si>
  <si>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</si>
  <si>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</si>
  <si>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</si>
  <si>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</si>
  <si>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</si>
  <si>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</si>
  <si>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</si>
  <si>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</si>
  <si>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</si>
  <si>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</si>
  <si>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</si>
  <si>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</si>
  <si>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</si>
  <si>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</si>
  <si>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</si>
  <si>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</si>
  <si>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</si>
  <si>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</si>
  <si>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</si>
  <si>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</si>
  <si>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</si>
  <si>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</si>
  <si>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</si>
  <si>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</si>
  <si>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</si>
  <si>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</si>
  <si>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</si>
  <si>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</si>
  <si>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</si>
  <si>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</si>
  <si>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</si>
  <si>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</si>
  <si>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</si>
  <si>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</si>
  <si>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</si>
  <si>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</si>
  <si>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</si>
  <si>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</si>
  <si>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</si>
  <si>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</si>
  <si>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</si>
  <si>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</si>
  <si>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</si>
  <si>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</si>
  <si>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</si>
  <si>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</si>
  <si>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</si>
  <si>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</si>
  <si>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</si>
  <si>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</si>
  <si>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</si>
  <si>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</si>
  <si>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</si>
  <si>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</si>
  <si>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</si>
  <si>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</si>
  <si>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</si>
  <si>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</si>
  <si>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</si>
  <si>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</si>
  <si>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</si>
  <si>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</si>
  <si>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</si>
  <si>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</si>
  <si>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</si>
  <si>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</si>
  <si>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</si>
  <si>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</si>
  <si>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</si>
  <si>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</si>
  <si>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</si>
  <si>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</si>
  <si>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</si>
  <si>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</si>
  <si>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</si>
  <si>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</si>
  <si>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</si>
  <si>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</si>
  <si>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</si>
  <si>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</si>
  <si>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</si>
  <si>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</si>
  <si>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</si>
  <si>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</si>
  <si>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</si>
  <si>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</si>
  <si>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</si>
  <si>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</si>
  <si>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</si>
  <si>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</si>
  <si>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</si>
  <si>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</si>
  <si>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</si>
  <si>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</si>
  <si>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</si>
  <si>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</si>
  <si>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</si>
  <si>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</si>
  <si>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</si>
  <si>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</si>
  <si>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</si>
  <si>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</si>
  <si>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</si>
  <si>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</si>
  <si>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</si>
  <si>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</si>
  <si>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</si>
  <si>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</si>
  <si>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</si>
  <si>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</si>
  <si>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</si>
  <si>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</si>
  <si>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</si>
  <si>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</si>
  <si>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</si>
  <si>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</si>
  <si>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</si>
  <si>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</si>
  <si>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</si>
  <si>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</si>
  <si>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</si>
  <si>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</si>
  <si>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</si>
  <si>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</si>
  <si>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</si>
  <si>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</si>
  <si>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</si>
  <si>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</si>
  <si>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</si>
  <si>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</si>
  <si>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</si>
  <si>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</si>
  <si>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</si>
  <si>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</si>
  <si>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</si>
  <si>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</si>
  <si>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</si>
  <si>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</si>
  <si>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</si>
  <si>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</si>
  <si>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</si>
  <si>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</si>
  <si>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</si>
  <si>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</si>
  <si>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</si>
  <si>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</si>
  <si>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</si>
  <si>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</si>
  <si>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</si>
  <si>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</si>
  <si>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</si>
  <si>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</si>
  <si>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</si>
  <si>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</si>
  <si>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</si>
  <si>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</si>
  <si>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</si>
  <si>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</si>
  <si>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</si>
  <si>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</si>
  <si>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</si>
  <si>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</si>
  <si>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</si>
  <si>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</si>
  <si>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</si>
  <si>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</si>
  <si>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</si>
  <si>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</si>
  <si>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</si>
  <si>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</si>
  <si>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</si>
  <si>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</si>
  <si>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</si>
  <si>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</si>
  <si>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</si>
  <si>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</si>
  <si>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</si>
  <si>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</si>
  <si>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</si>
  <si>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</si>
  <si>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</si>
  <si>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</si>
  <si>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</si>
  <si>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</si>
  <si>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</si>
  <si>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</si>
  <si>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</si>
  <si>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</si>
  <si>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</si>
  <si>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</si>
  <si>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</si>
  <si>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</si>
  <si>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</si>
  <si>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</si>
  <si>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</si>
  <si>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</si>
  <si>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</si>
  <si>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</si>
  <si>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</si>
  <si>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</si>
  <si>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</si>
  <si>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</si>
  <si>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</si>
  <si>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</si>
  <si>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</si>
  <si>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</si>
  <si>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</si>
  <si>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</si>
  <si>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</si>
  <si>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</si>
  <si>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</si>
  <si>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</si>
  <si>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</si>
  <si>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</si>
  <si>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</si>
  <si>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</si>
  <si>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</si>
  <si>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</si>
  <si>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</si>
  <si>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</si>
  <si>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</si>
  <si>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</si>
  <si>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</si>
  <si>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</si>
  <si>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</si>
  <si>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</si>
  <si>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</si>
  <si>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</si>
  <si>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</si>
  <si>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</si>
  <si>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</si>
  <si>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</si>
  <si>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</si>
  <si>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</si>
  <si>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</si>
  <si>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</si>
  <si>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</si>
  <si>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</si>
  <si>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</si>
  <si>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</si>
  <si>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</si>
  <si>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</si>
  <si>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</si>
  <si>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</si>
  <si>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</si>
  <si>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</si>
  <si>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</si>
  <si>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</si>
  <si>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</si>
  <si>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</si>
  <si>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</si>
  <si>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</si>
  <si>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</si>
  <si>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</si>
  <si>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</si>
  <si>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</si>
  <si>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</si>
  <si>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</si>
  <si>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</si>
  <si>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</si>
  <si>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</si>
  <si>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</si>
  <si>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</si>
  <si>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</si>
  <si>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</si>
  <si>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</si>
  <si>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</si>
  <si>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</si>
  <si>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</si>
  <si>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</si>
  <si>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</si>
  <si>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</si>
  <si>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</si>
  <si>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</si>
  <si>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</si>
  <si>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</si>
  <si>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</si>
  <si>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</si>
  <si>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</si>
  <si>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</si>
  <si>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</si>
  <si>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</si>
  <si>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</si>
  <si>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</si>
  <si>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</si>
  <si>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</si>
  <si>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</si>
  <si>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</si>
  <si>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</si>
  <si>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</si>
  <si>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</si>
  <si>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</si>
  <si>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</si>
  <si>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</si>
  <si>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</si>
  <si>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</si>
  <si>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</si>
  <si>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</si>
  <si>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</si>
  <si>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</si>
  <si>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</si>
  <si>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</si>
  <si>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</si>
  <si>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</si>
  <si>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</si>
  <si>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</si>
  <si>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</si>
  <si>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</si>
  <si>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</si>
  <si>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</si>
  <si>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</si>
  <si>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</si>
  <si>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</si>
  <si>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</si>
  <si>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</si>
  <si>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</si>
  <si>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</si>
  <si>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</si>
  <si>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</si>
  <si>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</si>
  <si>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</si>
  <si>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</si>
  <si>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</si>
  <si>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</si>
  <si>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</si>
  <si>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</si>
  <si>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</si>
  <si>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</si>
  <si>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</si>
  <si>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</si>
  <si>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</si>
  <si>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</si>
  <si>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</si>
  <si>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</si>
  <si>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</si>
  <si>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</si>
  <si>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</si>
  <si>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</si>
  <si>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</si>
  <si>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</si>
  <si>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</si>
  <si>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</si>
  <si>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</si>
  <si>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</si>
  <si>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</si>
  <si>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</si>
  <si>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</si>
  <si>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</si>
  <si>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</si>
  <si>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</si>
  <si>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</si>
  <si>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</si>
  <si>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</si>
  <si>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</si>
  <si>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</si>
  <si>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</si>
  <si>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</si>
  <si>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</si>
  <si>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</si>
  <si>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</si>
  <si>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</si>
  <si>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</si>
  <si>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</si>
  <si>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</si>
  <si>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</si>
  <si>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</si>
  <si>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</si>
  <si>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</si>
  <si>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</si>
  <si>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</si>
  <si>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</si>
  <si>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</si>
  <si>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</si>
  <si>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</si>
  <si>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</si>
  <si>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</si>
  <si>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</si>
  <si>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</si>
  <si>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</si>
  <si>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</si>
  <si>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</si>
  <si>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</si>
  <si>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</si>
  <si>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</si>
  <si>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</si>
  <si>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</si>
  <si>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</si>
  <si>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</si>
  <si>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</si>
  <si>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</si>
  <si>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</si>
  <si>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</si>
  <si>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</si>
  <si>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</si>
  <si>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</si>
  <si>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</si>
  <si>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</si>
  <si>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</si>
  <si>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</si>
  <si>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</si>
  <si>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</si>
  <si>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</si>
  <si>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</si>
  <si>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</si>
  <si>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</si>
  <si>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</si>
  <si>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</si>
  <si>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</si>
  <si>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</si>
  <si>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</si>
  <si>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</si>
  <si>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</si>
  <si>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</si>
  <si>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</si>
  <si>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</si>
  <si>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</si>
  <si>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</si>
  <si>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</si>
  <si>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</si>
  <si>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</si>
  <si>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</si>
  <si>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</si>
  <si>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</si>
  <si>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</si>
  <si>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</si>
  <si>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</si>
  <si>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</si>
  <si>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</si>
  <si>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</si>
  <si>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</si>
  <si>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</si>
  <si>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</si>
  <si>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</si>
  <si>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</si>
  <si>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</si>
  <si>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</si>
  <si>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</si>
  <si>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</si>
  <si>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</si>
  <si>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</si>
  <si>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</si>
  <si>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</si>
  <si>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</si>
  <si>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</si>
  <si>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</si>
  <si>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</si>
  <si>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</si>
  <si>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</si>
  <si>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</si>
  <si>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</si>
  <si>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</si>
  <si>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</si>
  <si>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</si>
  <si>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</si>
  <si>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</si>
  <si>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</si>
  <si>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</si>
  <si>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</si>
  <si>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</si>
  <si>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</si>
  <si>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</si>
  <si>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</si>
  <si>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</si>
  <si>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</si>
  <si>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</si>
  <si>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</si>
  <si>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</si>
  <si>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</si>
  <si>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</si>
  <si>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</si>
  <si>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</si>
  <si>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</si>
  <si>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</si>
  <si>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</si>
  <si>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</si>
  <si>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</si>
  <si>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</si>
  <si>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</si>
  <si>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</si>
  <si>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</si>
  <si>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</si>
  <si>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</si>
  <si>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</si>
  <si>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</si>
  <si>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</si>
  <si>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</si>
  <si>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</si>
  <si>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</si>
  <si>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</si>
  <si>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</si>
  <si>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</si>
  <si>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</si>
  <si>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</si>
  <si>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</si>
  <si>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</si>
  <si>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</si>
  <si>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</si>
  <si>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</si>
  <si>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</si>
  <si>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</si>
  <si>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</si>
  <si>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</si>
  <si>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</si>
  <si>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</si>
  <si>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</si>
  <si>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</si>
  <si>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</si>
  <si>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</si>
  <si>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</si>
  <si>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</si>
  <si>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</si>
  <si>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</si>
  <si>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</si>
  <si>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</si>
  <si>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</si>
  <si>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</si>
  <si>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</si>
  <si>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</si>
  <si>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</si>
  <si>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</si>
  <si>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</si>
  <si>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</si>
  <si>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</si>
  <si>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</si>
  <si>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</si>
  <si>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</si>
  <si>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</si>
  <si>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</si>
  <si>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</si>
  <si>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</si>
  <si>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</si>
  <si>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</si>
  <si>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</si>
  <si>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</si>
  <si>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</si>
  <si>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</si>
  <si>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</si>
  <si>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</si>
  <si>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</si>
  <si>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</si>
  <si>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</si>
  <si>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</si>
  <si>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</si>
  <si>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</si>
  <si>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</si>
  <si>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</si>
  <si>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</si>
  <si>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</si>
  <si>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</si>
  <si>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</si>
  <si>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</si>
  <si>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</si>
  <si>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</si>
  <si>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</si>
  <si>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</si>
  <si>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</si>
  <si>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</si>
  <si>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</si>
  <si>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</si>
  <si>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</si>
  <si>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</si>
  <si>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</si>
  <si>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</si>
  <si>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</si>
  <si>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</si>
  <si>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</si>
  <si>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</si>
  <si>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</si>
  <si>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</si>
  <si>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</si>
  <si>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</si>
  <si>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</si>
  <si>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</si>
  <si>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</si>
  <si>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</si>
  <si>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</si>
  <si>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</si>
  <si>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</si>
  <si>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</si>
  <si>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</si>
  <si>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</si>
  <si>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</si>
  <si>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</si>
  <si>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</si>
  <si>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</si>
  <si>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</si>
  <si>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</si>
  <si>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</si>
  <si>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</si>
  <si>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</si>
  <si>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</si>
  <si>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</si>
  <si>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</si>
  <si>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</si>
  <si>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</si>
  <si>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</si>
  <si>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</si>
  <si>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</si>
  <si>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</si>
  <si>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</si>
  <si>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</si>
  <si>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</si>
  <si>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</si>
  <si>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</si>
  <si>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</si>
  <si>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</si>
  <si>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</si>
  <si>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</si>
  <si>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</si>
  <si>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</si>
  <si>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</si>
  <si>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</si>
  <si>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</si>
  <si>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</si>
  <si>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</si>
  <si>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</si>
  <si>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</si>
  <si>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</si>
  <si>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</si>
  <si>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</si>
  <si>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</si>
  <si>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</si>
  <si>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</si>
  <si>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</si>
  <si>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</si>
  <si>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</si>
  <si>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</si>
  <si>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</si>
  <si>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</si>
  <si>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</si>
  <si>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</si>
  <si>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</si>
  <si>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</si>
  <si>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</si>
  <si>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</si>
  <si>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</si>
  <si>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</si>
  <si>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</si>
  <si>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</si>
  <si>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</si>
  <si>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</si>
  <si>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</si>
  <si>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</si>
  <si>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</si>
  <si>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</si>
  <si>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</si>
  <si>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</si>
  <si>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</si>
  <si>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</si>
  <si>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</si>
  <si>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</si>
  <si>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</si>
  <si>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</si>
  <si>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</si>
  <si>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</si>
  <si>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</si>
  <si>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</si>
  <si>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</si>
  <si>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</si>
  <si>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</si>
  <si>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</si>
  <si>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</si>
  <si>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</si>
  <si>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</si>
  <si>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</si>
  <si>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</si>
  <si>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</si>
  <si>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</si>
  <si>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</si>
  <si>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</si>
  <si>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</si>
  <si>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</si>
  <si>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</si>
  <si>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</si>
  <si>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</si>
  <si>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</si>
  <si>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</si>
  <si>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</si>
  <si>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</si>
  <si>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</si>
  <si>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</si>
  <si>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</si>
  <si>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</si>
  <si>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</si>
  <si>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</si>
  <si>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</si>
  <si>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</si>
  <si>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</si>
  <si>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</si>
  <si>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</si>
  <si>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</si>
  <si>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</si>
  <si>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</si>
  <si>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</si>
  <si>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</si>
  <si>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</si>
  <si>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</si>
  <si>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</si>
  <si>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</si>
  <si>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</si>
  <si>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</si>
  <si>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</si>
  <si>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</si>
  <si>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</si>
  <si>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</si>
  <si>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</si>
  <si>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</si>
  <si>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</si>
  <si>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</si>
  <si>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</si>
  <si>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</si>
  <si>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</si>
  <si>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</si>
  <si>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</si>
  <si>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</si>
  <si>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</si>
  <si>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</si>
  <si>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</si>
  <si>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</si>
  <si>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</si>
  <si>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</si>
  <si>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</si>
  <si>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</si>
  <si>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</si>
  <si>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</si>
  <si>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</si>
  <si>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</si>
  <si>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</si>
  <si>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</si>
  <si>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</si>
  <si>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</si>
  <si>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</si>
  <si>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</si>
  <si>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</si>
  <si>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</si>
  <si>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</si>
  <si>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</si>
  <si>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</si>
  <si>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</si>
  <si>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</si>
  <si>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</si>
  <si>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</si>
  <si>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</si>
  <si>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</si>
  <si>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</si>
  <si>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</si>
  <si>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</si>
  <si>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</si>
  <si>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</si>
  <si>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</si>
  <si>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</si>
  <si>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</si>
  <si>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</si>
  <si>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</si>
  <si>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</si>
  <si>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</si>
  <si>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</si>
  <si>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</si>
  <si>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</si>
  <si>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</si>
  <si>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</si>
  <si>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</si>
  <si>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</si>
  <si>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</si>
  <si>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</si>
  <si>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</si>
  <si>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</si>
  <si>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</si>
  <si>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</si>
  <si>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</si>
  <si>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</si>
  <si>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</si>
  <si>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</si>
  <si>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</si>
  <si>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</si>
  <si>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</si>
  <si>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</si>
  <si>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</si>
  <si>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</si>
  <si>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</si>
  <si>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</si>
  <si>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</si>
  <si>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</si>
  <si>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</si>
  <si>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</si>
  <si>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</si>
  <si>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</si>
  <si>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</si>
  <si>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</si>
  <si>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</si>
  <si>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</si>
  <si>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</si>
  <si>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</si>
  <si>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</si>
  <si>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</si>
  <si>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</si>
  <si>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</si>
  <si>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</si>
  <si>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</si>
  <si>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</si>
  <si>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</si>
  <si>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</si>
  <si>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</si>
  <si>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</si>
  <si>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</si>
  <si>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</si>
  <si>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</si>
  <si>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</si>
  <si>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</si>
  <si>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</si>
  <si>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</si>
  <si>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</si>
  <si>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</si>
  <si>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</si>
  <si>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</si>
  <si>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</si>
  <si>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</si>
  <si>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</si>
  <si>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</si>
  <si>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</si>
  <si>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</si>
  <si>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</si>
  <si>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</si>
  <si>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</si>
  <si>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</si>
  <si>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</si>
  <si>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</si>
  <si>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</si>
  <si>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</si>
  <si>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</si>
  <si>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</si>
  <si>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</si>
  <si>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</si>
  <si>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</si>
  <si>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</si>
  <si>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</si>
  <si>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</si>
  <si>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</si>
  <si>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</si>
  <si>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</si>
  <si>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</si>
  <si>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</si>
  <si>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</si>
  <si>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</si>
  <si>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</si>
  <si>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</si>
  <si>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</si>
  <si>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</si>
  <si>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</si>
  <si>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</si>
  <si>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</si>
  <si>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</si>
  <si>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</si>
  <si>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</si>
  <si>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</si>
  <si>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</si>
  <si>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</si>
  <si>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</si>
  <si>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</si>
  <si>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</si>
  <si>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</si>
  <si>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</si>
  <si>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</si>
  <si>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</si>
  <si>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</si>
  <si>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</si>
  <si>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</si>
  <si>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</si>
  <si>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</si>
  <si>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</si>
  <si>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</si>
  <si>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</si>
  <si>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</si>
  <si>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</si>
  <si>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</si>
  <si>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</si>
  <si>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</si>
  <si>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</si>
  <si>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</si>
  <si>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</si>
  <si>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</si>
  <si>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</si>
  <si>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</si>
  <si>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</si>
  <si>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</si>
  <si>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</si>
  <si>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</si>
  <si>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</si>
  <si>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</si>
  <si>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</si>
  <si>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</si>
  <si>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</si>
  <si>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</si>
  <si>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</si>
  <si>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</si>
  <si>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</si>
  <si>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</si>
  <si>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</si>
  <si>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</si>
  <si>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</si>
  <si>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</si>
  <si>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</si>
  <si>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</si>
  <si>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</si>
  <si>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</si>
  <si>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</si>
  <si>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</si>
  <si>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</si>
  <si>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</si>
  <si>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</si>
  <si>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</si>
  <si>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</si>
  <si>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</si>
  <si>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</si>
  <si>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</si>
  <si>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</si>
  <si>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</si>
  <si>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</si>
  <si>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</si>
  <si>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</si>
  <si>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</si>
  <si>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</si>
  <si>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</si>
  <si>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</si>
  <si>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</si>
  <si>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</si>
  <si>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</si>
  <si>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</si>
  <si>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</si>
  <si>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</si>
  <si>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</si>
  <si>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</si>
  <si>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</si>
  <si>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</si>
  <si>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</si>
  <si>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</si>
  <si>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</si>
  <si>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</si>
  <si>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</si>
  <si>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</si>
  <si>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</si>
  <si>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</si>
  <si>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</si>
  <si>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</si>
  <si>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</si>
  <si>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</si>
  <si>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</si>
  <si>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</si>
  <si>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</si>
  <si>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</si>
  <si>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</si>
  <si>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</si>
  <si>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</si>
  <si>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</si>
  <si>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</si>
  <si>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</si>
  <si>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</si>
  <si>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</si>
  <si>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</si>
  <si>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</si>
  <si>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</si>
  <si>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</si>
  <si>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</si>
  <si>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</si>
  <si>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</si>
  <si>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</si>
  <si>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</si>
  <si>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</si>
  <si>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</si>
  <si>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</si>
  <si>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</si>
  <si>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</si>
  <si>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</si>
  <si>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</si>
  <si>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</si>
  <si>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</si>
  <si>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</si>
  <si>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</si>
  <si>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</si>
  <si>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</si>
  <si>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</si>
  <si>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</si>
  <si>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</si>
  <si>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</si>
  <si>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</si>
  <si>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</si>
  <si>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</si>
  <si>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</si>
  <si>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</si>
  <si>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</si>
  <si>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</si>
  <si>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</si>
  <si>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</si>
  <si>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</si>
  <si>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</si>
  <si>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</si>
  <si>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</si>
  <si>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</si>
  <si>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</si>
  <si>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</si>
  <si>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</si>
  <si>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</si>
  <si>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</si>
  <si>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</si>
  <si>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</si>
  <si>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</si>
  <si>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</si>
  <si>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</si>
  <si>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</si>
  <si>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</si>
  <si>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</si>
  <si>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</si>
  <si>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</si>
  <si>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</si>
  <si>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</si>
  <si>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</si>
  <si>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</si>
  <si>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</si>
  <si>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</si>
  <si>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</si>
  <si>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</si>
  <si>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</si>
  <si>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</si>
  <si>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</si>
  <si>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</si>
  <si>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</si>
  <si>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</si>
  <si>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</si>
  <si>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</si>
  <si>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</si>
  <si>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</si>
  <si>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</si>
  <si>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</si>
  <si>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</si>
  <si>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</si>
  <si>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</si>
  <si>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</si>
  <si>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</si>
  <si>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</si>
  <si>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</si>
  <si>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</si>
  <si>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</si>
  <si>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</si>
  <si>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</si>
  <si>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</si>
  <si>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</si>
  <si>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</si>
  <si>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</si>
  <si>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</si>
  <si>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</si>
  <si>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</si>
  <si>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</si>
  <si>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</si>
  <si>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</si>
  <si>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</si>
  <si>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</si>
  <si>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</si>
  <si>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</si>
  <si>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</si>
  <si>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</si>
  <si>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</si>
  <si>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</si>
  <si>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</si>
  <si>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</si>
  <si>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</si>
  <si>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</si>
  <si>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</si>
  <si>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</si>
  <si>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</si>
  <si>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</si>
  <si>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</si>
  <si>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</si>
  <si>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</si>
  <si>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</si>
  <si>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</si>
  <si>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</si>
  <si>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</si>
  <si>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</si>
  <si>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</si>
  <si>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</si>
  <si>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</si>
  <si>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</si>
  <si>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</si>
  <si>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</si>
  <si>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</si>
  <si>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</si>
  <si>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</si>
  <si>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</si>
  <si>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</si>
  <si>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</si>
  <si>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</si>
  <si>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</si>
  <si>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</si>
  <si>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</si>
  <si>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</si>
  <si>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</si>
  <si>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</si>
  <si>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</si>
  <si>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</si>
  <si>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</si>
  <si>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</si>
  <si>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</si>
  <si>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</si>
  <si>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</si>
  <si>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</si>
  <si>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</si>
  <si>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</si>
  <si>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</si>
  <si>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</si>
  <si>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</si>
  <si>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</si>
  <si>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</si>
  <si>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</si>
  <si>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</si>
  <si>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</si>
  <si>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</si>
  <si>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</si>
  <si>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</si>
  <si>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</si>
  <si>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</si>
  <si>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</si>
  <si>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</si>
  <si>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</si>
  <si>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</si>
  <si>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</si>
  <si>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</si>
  <si>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</si>
  <si>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</si>
  <si>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</si>
  <si>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</si>
  <si>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</si>
  <si>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</si>
  <si>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</si>
  <si>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</si>
  <si>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</si>
  <si>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</si>
  <si>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</si>
  <si>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</si>
  <si>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</si>
  <si>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</si>
  <si>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</si>
  <si>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</si>
  <si>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</si>
  <si>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</si>
  <si>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</si>
  <si>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</si>
  <si>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</si>
  <si>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</si>
  <si>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</si>
  <si>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</si>
  <si>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</si>
  <si>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</si>
  <si>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</si>
  <si>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</si>
  <si>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</si>
  <si>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</si>
  <si>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</si>
  <si>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</si>
  <si>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</si>
  <si>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</si>
  <si>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</si>
  <si>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</si>
  <si>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</si>
  <si>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</si>
  <si>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</si>
  <si>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</si>
  <si>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</si>
  <si>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</si>
  <si>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</si>
  <si>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</si>
  <si>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</si>
  <si>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</si>
  <si>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</si>
  <si>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</si>
  <si>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</si>
  <si>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</si>
  <si>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</si>
  <si>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</si>
  <si>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</si>
  <si>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</si>
  <si>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</si>
  <si>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</si>
  <si>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</si>
  <si>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</si>
  <si>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</si>
  <si>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</si>
  <si>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</si>
  <si>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</si>
  <si>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</si>
  <si>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</si>
  <si>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</si>
  <si>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</si>
  <si>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</si>
  <si>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</si>
  <si>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</si>
  <si>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</si>
  <si>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</si>
  <si>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</si>
  <si>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</si>
  <si>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</si>
  <si>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</si>
  <si>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</si>
  <si>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</si>
  <si>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</si>
  <si>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</si>
  <si>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</si>
  <si>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</si>
  <si>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</si>
  <si>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</si>
  <si>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</si>
  <si>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</si>
  <si>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</si>
  <si>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</si>
  <si>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</si>
  <si>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</si>
  <si>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</si>
  <si>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</si>
  <si>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</si>
  <si>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</si>
  <si>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</si>
  <si>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</si>
  <si>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</si>
  <si>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</si>
  <si>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</si>
  <si>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</si>
  <si>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</si>
  <si>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</si>
  <si>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</si>
  <si>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</si>
  <si>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</si>
  <si>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</si>
  <si>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</si>
  <si>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</si>
  <si>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</si>
  <si>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</si>
  <si>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</si>
  <si>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</si>
  <si>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</si>
  <si>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</si>
  <si>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</si>
  <si>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</si>
  <si>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</si>
  <si>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</si>
  <si>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</si>
  <si>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</si>
  <si>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</si>
  <si>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</si>
  <si>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</si>
  <si>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</si>
  <si>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</si>
  <si>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</si>
  <si>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</si>
  <si>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</si>
  <si>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</si>
  <si>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</si>
  <si>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</si>
  <si>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</si>
  <si>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</si>
  <si>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</si>
  <si>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</si>
  <si>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</si>
  <si>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</si>
  <si>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</si>
  <si>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</si>
  <si>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</si>
  <si>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</si>
  <si>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</si>
  <si>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</si>
  <si>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</si>
  <si>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</si>
  <si>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</si>
  <si>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</si>
  <si>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</si>
  <si>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</si>
  <si>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</si>
  <si>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</si>
  <si>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</si>
  <si>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</si>
  <si>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</si>
  <si>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</si>
  <si>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</si>
  <si>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</si>
  <si>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</si>
  <si>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</si>
  <si>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</si>
  <si>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</si>
  <si>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</si>
  <si>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</si>
  <si>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</si>
  <si>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</si>
  <si>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</si>
  <si>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</si>
  <si>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</si>
  <si>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</si>
  <si>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</si>
  <si>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</si>
  <si>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</si>
  <si>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</si>
  <si>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</si>
  <si>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</si>
  <si>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</si>
  <si>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</si>
  <si>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</si>
  <si>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</si>
  <si>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</si>
  <si>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</si>
  <si>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</si>
  <si>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</si>
  <si>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</si>
  <si>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</si>
  <si>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</si>
  <si>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</si>
  <si>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</si>
  <si>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</si>
  <si>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</si>
  <si>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</si>
  <si>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</si>
  <si>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</si>
  <si>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</si>
  <si>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</si>
  <si>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</si>
  <si>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</si>
  <si>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</si>
  <si>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</si>
  <si>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</si>
  <si>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</si>
  <si>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</si>
  <si>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</si>
  <si>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</si>
  <si>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</si>
  <si>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</si>
  <si>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</si>
  <si>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</si>
  <si>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</si>
  <si>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</si>
  <si>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</si>
  <si>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</si>
  <si>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</si>
  <si>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</si>
  <si>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</si>
  <si>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</si>
  <si>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</si>
  <si>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</si>
  <si>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</si>
  <si>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</si>
  <si>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</si>
  <si>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</si>
  <si>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</si>
  <si>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</si>
  <si>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</si>
  <si>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</si>
  <si>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</si>
  <si>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</si>
  <si>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</si>
  <si>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</si>
  <si>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</si>
  <si>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</si>
  <si>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</si>
  <si>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</si>
  <si>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</si>
  <si>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</si>
  <si>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</si>
  <si>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</si>
  <si>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</si>
  <si>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</si>
  <si>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</si>
  <si>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</si>
  <si>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</si>
  <si>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</si>
  <si>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</si>
  <si>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</si>
  <si>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</si>
  <si>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</si>
  <si>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</si>
  <si>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</si>
  <si>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</si>
  <si>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</si>
  <si>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</si>
  <si>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</si>
  <si>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</si>
  <si>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</si>
  <si>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</si>
  <si>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</si>
  <si>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</si>
  <si>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</si>
  <si>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</si>
  <si>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</si>
  <si>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</si>
  <si>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</si>
  <si>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</si>
  <si>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</si>
  <si>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</si>
  <si>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</si>
  <si>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</si>
  <si>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</si>
  <si>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</si>
  <si>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</si>
  <si>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</si>
  <si>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</si>
  <si>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</si>
  <si>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</si>
  <si>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</si>
  <si>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</si>
  <si>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</si>
  <si>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</si>
  <si>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</si>
  <si>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</si>
  <si>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</si>
  <si>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</si>
  <si>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</si>
  <si>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</si>
  <si>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</si>
  <si>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</si>
  <si>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</si>
  <si>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</si>
  <si>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</si>
  <si>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</si>
  <si>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</si>
  <si>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</si>
  <si>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</si>
  <si>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</si>
  <si>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</si>
  <si>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</si>
  <si>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</si>
  <si>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</si>
  <si>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</si>
  <si>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</si>
  <si>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</si>
  <si>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</si>
  <si>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</si>
  <si>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</si>
  <si>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</si>
  <si>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</si>
  <si>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</si>
  <si>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</si>
  <si>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</si>
  <si>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</si>
  <si>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</si>
  <si>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</si>
  <si>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</si>
  <si>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</si>
  <si>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</si>
  <si>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</si>
  <si>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</si>
  <si>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</si>
  <si>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</si>
  <si>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</si>
  <si>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</si>
  <si>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</si>
  <si>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</si>
  <si>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</si>
  <si>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</si>
  <si>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</si>
  <si>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</si>
  <si>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</si>
  <si>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</si>
  <si>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</si>
  <si>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</si>
  <si>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</si>
  <si>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</si>
  <si>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</si>
  <si>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</si>
  <si>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</si>
  <si>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</si>
  <si>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</si>
  <si>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</si>
  <si>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</si>
  <si>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</si>
  <si>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</si>
  <si>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</si>
  <si>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</si>
  <si>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</si>
  <si>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</si>
  <si>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</si>
  <si>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</si>
  <si>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</si>
  <si>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</si>
  <si>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</si>
  <si>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</si>
  <si>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</si>
  <si>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</si>
  <si>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</si>
  <si>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</si>
  <si>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</si>
  <si>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</si>
  <si>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</si>
  <si>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</si>
  <si>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</si>
  <si>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</si>
  <si>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</si>
  <si>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</si>
  <si>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</si>
  <si>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</si>
  <si>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</si>
  <si>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</si>
  <si>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</si>
  <si>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</si>
  <si>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</si>
  <si>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</si>
  <si>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</si>
  <si>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</si>
  <si>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</si>
  <si>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</si>
  <si>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</si>
  <si>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</si>
  <si>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</si>
  <si>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</si>
  <si>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</si>
  <si>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</si>
  <si>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</si>
  <si>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</si>
  <si>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</si>
  <si>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</si>
  <si>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</si>
  <si>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</si>
  <si>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</si>
  <si>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</si>
  <si>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</si>
  <si>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</si>
  <si>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</si>
  <si>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</si>
  <si>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</si>
  <si>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</si>
  <si>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</si>
  <si>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</si>
  <si>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</si>
  <si>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</si>
  <si>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</si>
  <si>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</si>
  <si>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</si>
  <si>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</si>
  <si>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</si>
  <si>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</si>
  <si>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</si>
  <si>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</si>
  <si>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</si>
  <si>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</si>
  <si>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</si>
  <si>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</si>
  <si>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</si>
  <si>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</si>
  <si>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</si>
  <si>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</si>
  <si>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</si>
  <si>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</si>
  <si>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</si>
  <si>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</si>
  <si>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</si>
  <si>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</si>
  <si>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</si>
  <si>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</si>
  <si>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</si>
  <si>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</si>
  <si>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</si>
  <si>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</si>
  <si>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</si>
  <si>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</si>
  <si>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</si>
  <si>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</si>
  <si>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</si>
  <si>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</si>
  <si>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</si>
  <si>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</si>
  <si>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</si>
  <si>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</si>
  <si>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</si>
  <si>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</si>
  <si>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</si>
  <si>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</si>
  <si>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</si>
  <si>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</si>
  <si>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</si>
  <si>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</si>
  <si>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</si>
  <si>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</si>
  <si>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</si>
  <si>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</si>
  <si>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</si>
  <si>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</si>
  <si>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</si>
  <si>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</si>
  <si>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</si>
  <si>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</si>
  <si>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</si>
  <si>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</si>
  <si>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</si>
  <si>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</si>
  <si>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</si>
  <si>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</si>
  <si>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</si>
  <si>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</si>
  <si>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</si>
  <si>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</si>
  <si>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</si>
  <si>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</si>
  <si>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</si>
  <si>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</si>
  <si>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</si>
  <si>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</si>
  <si>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</si>
  <si>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</si>
  <si>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</si>
  <si>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</si>
  <si>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</si>
  <si>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</si>
  <si>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</si>
  <si>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</si>
  <si>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</si>
  <si>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</si>
  <si>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</si>
  <si>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</si>
  <si>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</si>
  <si>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</si>
  <si>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</si>
  <si>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</si>
  <si>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</si>
  <si>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</si>
  <si>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</si>
  <si>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</si>
  <si>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</si>
  <si>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</si>
  <si>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</si>
  <si>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</si>
  <si>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</si>
  <si>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</si>
  <si>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</si>
  <si>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</si>
  <si>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</si>
  <si>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</si>
  <si>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</si>
  <si>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</si>
  <si>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</si>
  <si>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</si>
  <si>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</si>
  <si>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</si>
  <si>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</si>
  <si>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</si>
  <si>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</si>
  <si>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</si>
  <si>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</si>
  <si>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</si>
  <si>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</si>
  <si>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</si>
  <si>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</si>
  <si>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</si>
  <si>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</si>
  <si>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</si>
  <si>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</si>
  <si>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</si>
  <si>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</si>
  <si>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</si>
  <si>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</si>
  <si>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</si>
  <si>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</si>
  <si>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</si>
  <si>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</si>
  <si>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</si>
  <si>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</si>
  <si>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</si>
  <si>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</si>
  <si>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</si>
  <si>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</si>
  <si>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</si>
  <si>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</si>
  <si>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</si>
  <si>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</si>
  <si>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</si>
  <si>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</si>
  <si>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</si>
  <si>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</si>
  <si>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</si>
  <si>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</si>
  <si>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</si>
  <si>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</si>
  <si>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</si>
  <si>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</si>
  <si>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</si>
  <si>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</si>
  <si>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</si>
  <si>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</si>
  <si>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</si>
  <si>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</si>
  <si>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</si>
  <si>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</si>
  <si>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</si>
  <si>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</si>
  <si>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</si>
  <si>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</si>
  <si>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</si>
  <si>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</si>
  <si>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</si>
  <si>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</si>
  <si>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</si>
  <si>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</si>
  <si>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</si>
  <si>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</si>
  <si>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</si>
  <si>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</si>
  <si>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</si>
  <si>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</si>
  <si>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</si>
  <si>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</si>
  <si>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</si>
  <si>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</si>
  <si>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</si>
  <si>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</si>
  <si>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</si>
  <si>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</si>
  <si>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</si>
  <si>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</si>
  <si>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</si>
  <si>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</si>
  <si>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</si>
  <si>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</si>
  <si>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</si>
  <si>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</si>
  <si>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</si>
  <si>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</si>
  <si>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</si>
  <si>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</si>
  <si>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</si>
  <si>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</si>
  <si>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</si>
  <si>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</si>
  <si>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</si>
  <si>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</si>
  <si>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</si>
  <si>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</si>
  <si>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</si>
  <si>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</si>
  <si>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</si>
  <si>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</si>
  <si>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</si>
  <si>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</si>
  <si>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</si>
  <si>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</si>
  <si>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</si>
  <si>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</si>
  <si>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</si>
  <si>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</si>
  <si>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</si>
  <si>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</si>
  <si>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</si>
  <si>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</si>
  <si>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</si>
  <si>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</si>
  <si>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</si>
  <si>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</si>
  <si>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</si>
  <si>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</si>
  <si>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</si>
  <si>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</si>
  <si>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</si>
  <si>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</si>
  <si>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</si>
  <si>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</si>
  <si>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</si>
  <si>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</si>
  <si>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</si>
  <si>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</si>
  <si>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</si>
  <si>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</si>
  <si>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</si>
  <si>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</si>
  <si>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</si>
  <si>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</si>
  <si>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</si>
  <si>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</si>
  <si>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</si>
  <si>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</si>
  <si>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</si>
  <si>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</si>
  <si>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</si>
  <si>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</si>
  <si>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</si>
  <si>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</si>
  <si>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</si>
  <si>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</si>
  <si>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</si>
  <si>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</si>
  <si>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</si>
  <si>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</si>
  <si>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</si>
  <si>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</si>
  <si>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</si>
  <si>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</si>
  <si>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</si>
  <si>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</si>
  <si>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</si>
  <si>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</si>
  <si>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</si>
  <si>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</si>
  <si>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</si>
  <si>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</si>
  <si>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</si>
  <si>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</si>
  <si>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</si>
  <si>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</si>
  <si>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</si>
  <si>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</si>
  <si>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</si>
  <si>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</si>
  <si>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</si>
  <si>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</si>
  <si>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</si>
  <si>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</si>
  <si>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</si>
  <si>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</si>
  <si>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</si>
  <si>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</si>
  <si>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</si>
  <si>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</si>
  <si>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</si>
  <si>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</si>
  <si>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</si>
  <si>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</si>
  <si>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</si>
  <si>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</si>
  <si>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</si>
  <si>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</si>
  <si>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</si>
  <si>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</si>
  <si>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</si>
  <si>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</si>
  <si>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</si>
  <si>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</si>
  <si>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</si>
  <si>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</si>
  <si>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</si>
  <si>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</si>
  <si>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</si>
  <si>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</si>
  <si>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</si>
  <si>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</si>
  <si>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</si>
  <si>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</si>
  <si>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</si>
  <si>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</si>
  <si>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</si>
  <si>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</si>
  <si>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</si>
  <si>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</si>
  <si>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</si>
  <si>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</si>
  <si>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</si>
  <si>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</si>
  <si>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</si>
  <si>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</si>
  <si>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</si>
  <si>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</si>
  <si>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</si>
  <si>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</si>
  <si>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</si>
  <si>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</si>
  <si>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</si>
  <si>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</si>
  <si>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</si>
  <si>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</si>
  <si>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</si>
  <si>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</si>
  <si>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</si>
  <si>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</si>
  <si>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</si>
  <si>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</si>
  <si>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</si>
  <si>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</si>
  <si>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</si>
  <si>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</si>
  <si>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</si>
  <si>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</si>
  <si>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</si>
  <si>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</si>
  <si>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</si>
  <si>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</si>
  <si>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</si>
  <si>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</si>
  <si>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</si>
  <si>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</si>
  <si>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</si>
  <si>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</si>
  <si>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</si>
  <si>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</si>
  <si>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</si>
  <si>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</si>
  <si>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</si>
  <si>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</si>
  <si>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</si>
  <si>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</si>
  <si>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</si>
  <si>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</si>
  <si>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</si>
  <si>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</si>
  <si>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</si>
  <si>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</si>
  <si>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</si>
  <si>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</si>
  <si>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</si>
  <si>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</si>
  <si>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</si>
  <si>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</si>
  <si>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</si>
  <si>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</si>
  <si>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</si>
  <si>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</si>
  <si>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</si>
  <si>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</si>
  <si>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</si>
  <si>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</si>
  <si>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</si>
  <si>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</si>
  <si>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</si>
  <si>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</si>
  <si>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</si>
  <si>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</si>
  <si>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</si>
  <si>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</si>
  <si>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</si>
  <si>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</si>
  <si>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</si>
  <si>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</si>
  <si>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</si>
  <si>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</si>
  <si>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</si>
  <si>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</si>
  <si>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</si>
  <si>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</si>
  <si>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</si>
  <si>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</si>
  <si>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</si>
  <si>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</si>
  <si>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</si>
  <si>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</si>
  <si>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</si>
  <si>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</si>
  <si>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</si>
  <si>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</si>
  <si>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</si>
  <si>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</si>
  <si>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</si>
  <si>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</si>
  <si>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</si>
  <si>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</si>
  <si>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</si>
  <si>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</si>
  <si>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</si>
  <si>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</si>
  <si>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</si>
  <si>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</si>
  <si>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</si>
  <si>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</si>
  <si>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</si>
  <si>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</si>
  <si>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</si>
  <si>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</si>
  <si>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</si>
  <si>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</si>
  <si>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</si>
  <si>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</si>
  <si>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</si>
  <si>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</si>
  <si>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</si>
  <si>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</si>
  <si>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</si>
  <si>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</si>
  <si>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</si>
  <si>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</si>
  <si>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</si>
  <si>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</si>
  <si>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</si>
  <si>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</si>
  <si>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</si>
  <si>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</si>
  <si>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</si>
  <si>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</si>
  <si>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</si>
  <si>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</si>
  <si>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</si>
  <si>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</si>
  <si>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</si>
  <si>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</si>
  <si>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</si>
  <si>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</si>
  <si>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</si>
  <si>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</si>
  <si>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</si>
  <si>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</si>
  <si>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</si>
  <si>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</si>
  <si>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</si>
  <si>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</si>
  <si>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</si>
  <si>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</si>
  <si>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</si>
  <si>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</si>
  <si>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</si>
  <si>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</si>
  <si>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</si>
  <si>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</si>
  <si>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</si>
  <si>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</si>
  <si>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</si>
  <si>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</si>
  <si>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</si>
  <si>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</si>
  <si>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</si>
  <si>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</si>
  <si>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</si>
  <si>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</si>
  <si>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</si>
  <si>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</si>
  <si>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</si>
  <si>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</si>
  <si>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</si>
  <si>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</si>
  <si>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</si>
  <si>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</si>
  <si>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</si>
  <si>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</si>
  <si>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</si>
  <si>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</si>
  <si>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</si>
  <si>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</si>
  <si>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</si>
  <si>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</si>
  <si>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</si>
  <si>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</si>
  <si>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</si>
  <si>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</si>
  <si>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</si>
  <si>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</si>
  <si>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</si>
  <si>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</si>
  <si>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</si>
  <si>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</si>
  <si>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</si>
  <si>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</si>
  <si>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</si>
  <si>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</si>
  <si>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</si>
  <si>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</si>
  <si>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</si>
  <si>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</si>
  <si>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</si>
  <si>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</si>
  <si>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</si>
  <si>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</si>
  <si>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</si>
  <si>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</si>
  <si>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</si>
  <si>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</si>
  <si>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</si>
  <si>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</si>
  <si>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</si>
  <si>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</si>
  <si>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</si>
  <si>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</si>
  <si>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</si>
  <si>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</si>
  <si>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</si>
  <si>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</si>
  <si>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</si>
  <si>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</si>
  <si>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</si>
  <si>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</si>
  <si>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</si>
  <si>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</si>
  <si>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</si>
  <si>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</si>
  <si>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</si>
  <si>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</si>
  <si>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</si>
  <si>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</si>
  <si>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</si>
  <si>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</si>
  <si>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</si>
  <si>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</si>
  <si>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</si>
  <si>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</si>
  <si>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</si>
  <si>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</si>
  <si>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</si>
  <si>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</si>
  <si>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</si>
  <si>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</si>
  <si>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</si>
  <si>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</si>
  <si>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</si>
  <si>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</si>
  <si>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</si>
  <si>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</si>
  <si>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</si>
  <si>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</si>
  <si>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</si>
  <si>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</si>
  <si>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</si>
  <si>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</si>
  <si>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</si>
  <si>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</si>
  <si>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</si>
  <si>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</si>
  <si>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</si>
  <si>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</si>
  <si>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</si>
  <si>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</si>
  <si>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</si>
  <si>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</si>
  <si>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</si>
  <si>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</si>
  <si>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</si>
  <si>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</si>
  <si>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</si>
  <si>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</si>
  <si>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</si>
  <si>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</si>
  <si>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</si>
  <si>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</si>
  <si>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</si>
  <si>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</si>
  <si>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</si>
  <si>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</si>
  <si>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</si>
  <si>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</si>
  <si>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</si>
  <si>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</si>
  <si>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</si>
  <si>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</si>
  <si>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</si>
  <si>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</si>
  <si>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</si>
  <si>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</si>
  <si>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</si>
  <si>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</si>
  <si>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</si>
  <si>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</si>
  <si>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</si>
  <si>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</si>
  <si>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</si>
  <si>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</si>
  <si>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</si>
  <si>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</si>
  <si>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</si>
  <si>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</si>
  <si>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</si>
  <si>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</si>
  <si>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</si>
  <si>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</si>
  <si>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</si>
  <si>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</si>
  <si>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</si>
  <si>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</si>
  <si>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</si>
  <si>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</si>
  <si>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</si>
  <si>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</si>
  <si>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</si>
  <si>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</si>
  <si>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</si>
  <si>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</si>
  <si>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</si>
  <si>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</si>
  <si>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</si>
  <si>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</si>
  <si>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</si>
  <si>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</si>
  <si>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</si>
  <si>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</si>
  <si>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</si>
  <si>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</si>
  <si>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</si>
  <si>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</si>
  <si>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</si>
  <si>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</si>
  <si>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</si>
  <si>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</si>
  <si>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</si>
  <si>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</si>
  <si>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</si>
  <si>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</si>
  <si>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</si>
  <si>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</si>
  <si>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</si>
  <si>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</si>
  <si>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</si>
  <si>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</si>
  <si>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</si>
  <si>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</si>
  <si>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</si>
  <si>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</si>
  <si>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</si>
  <si>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</si>
  <si>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</si>
  <si>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</si>
  <si>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</si>
  <si>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</si>
  <si>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</si>
  <si>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</si>
  <si>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</si>
  <si>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</si>
  <si>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</si>
  <si>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</si>
  <si>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</si>
  <si>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</si>
  <si>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</si>
  <si>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</si>
  <si>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</si>
  <si>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</si>
  <si>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</si>
  <si>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</si>
  <si>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</si>
  <si>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</si>
  <si>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</si>
  <si>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</si>
  <si>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</si>
  <si>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</si>
  <si>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</si>
  <si>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</si>
  <si>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</si>
  <si>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</si>
  <si>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</si>
  <si>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</si>
  <si>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</si>
  <si>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</si>
  <si>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</si>
  <si>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</si>
  <si>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</si>
  <si>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</si>
  <si>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</si>
  <si>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</si>
  <si>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</si>
  <si>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</si>
  <si>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</si>
  <si>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</si>
  <si>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</si>
  <si>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</si>
  <si>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</si>
  <si>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</si>
  <si>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</si>
  <si>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</si>
  <si>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</si>
  <si>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</si>
  <si>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</si>
  <si>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</si>
  <si>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</si>
  <si>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</si>
  <si>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</si>
  <si>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</si>
  <si>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</si>
  <si>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</si>
  <si>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</si>
  <si>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</si>
  <si>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</si>
  <si>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</si>
  <si>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</si>
  <si>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</si>
  <si>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</si>
  <si>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</si>
  <si>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</si>
  <si>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</si>
  <si>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</si>
  <si>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</si>
  <si>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</si>
  <si>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</si>
  <si>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</si>
  <si>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</si>
  <si>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</si>
  <si>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</si>
  <si>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</si>
  <si>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</si>
  <si>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</si>
  <si>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</si>
  <si>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</si>
  <si>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</si>
  <si>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</si>
  <si>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</si>
  <si>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</si>
  <si>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</si>
  <si>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</si>
  <si>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</si>
  <si>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</si>
  <si>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</si>
  <si>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</si>
  <si>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</si>
  <si>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</si>
  <si>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</si>
  <si>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</si>
  <si>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</si>
  <si>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</si>
  <si>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</si>
  <si>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</si>
  <si>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</si>
  <si>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</si>
  <si>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</si>
  <si>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</si>
  <si>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</si>
  <si>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</si>
  <si>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</si>
  <si>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</si>
  <si>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</si>
  <si>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</si>
  <si>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</si>
  <si>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</si>
  <si>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</si>
  <si>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</si>
  <si>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</si>
  <si>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</si>
  <si>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</si>
  <si>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</si>
  <si>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</si>
  <si>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</si>
  <si>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</si>
  <si>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</si>
  <si>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</si>
  <si>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</si>
  <si>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</si>
  <si>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</si>
  <si>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</si>
  <si>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</si>
  <si>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</si>
  <si>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</si>
  <si>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</si>
  <si>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</si>
  <si>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</si>
  <si>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</si>
  <si>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</si>
  <si>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</si>
  <si>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</si>
  <si>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</si>
  <si>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</si>
  <si>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</si>
  <si>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</si>
  <si>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</si>
  <si>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</si>
  <si>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</si>
  <si>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</si>
  <si>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</si>
  <si>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</si>
  <si>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</si>
  <si>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</si>
  <si>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</si>
  <si>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</si>
  <si>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</si>
  <si>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</si>
  <si>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</si>
  <si>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</si>
  <si>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</si>
  <si>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</si>
  <si>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</si>
  <si>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</si>
  <si>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</si>
  <si>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</si>
  <si>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</si>
  <si>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</si>
  <si>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</si>
  <si>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</si>
  <si>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</si>
  <si>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</si>
  <si>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</si>
  <si>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</si>
  <si>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</si>
  <si>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</si>
  <si>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</si>
  <si>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</si>
  <si>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</si>
  <si>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</si>
  <si>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</si>
  <si>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</si>
  <si>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</si>
  <si>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</si>
  <si>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</si>
  <si>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</si>
  <si>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</si>
  <si>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</si>
  <si>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</si>
  <si>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</si>
  <si>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</si>
  <si>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</si>
  <si>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</si>
  <si>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</si>
  <si>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</si>
  <si>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</si>
  <si>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</si>
  <si>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</si>
  <si>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</si>
  <si>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</si>
  <si>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</si>
  <si>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</si>
  <si>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</si>
  <si>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</si>
  <si>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</si>
  <si>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</si>
  <si>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</si>
  <si>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</si>
  <si>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</si>
  <si>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</si>
  <si>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</si>
  <si>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</si>
  <si>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</si>
  <si>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</si>
  <si>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</si>
  <si>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</si>
  <si>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</si>
  <si>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</si>
  <si>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</si>
  <si>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</si>
  <si>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</si>
  <si>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</si>
  <si>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</si>
  <si>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</si>
  <si>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</si>
  <si>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</si>
  <si>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</si>
  <si>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</si>
  <si>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</si>
  <si>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</si>
  <si>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</si>
  <si>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</si>
  <si>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</si>
  <si>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</si>
  <si>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</si>
  <si>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</si>
  <si>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</si>
  <si>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</si>
  <si>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</si>
  <si>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</si>
  <si>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</si>
  <si>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</si>
  <si>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</si>
  <si>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</si>
  <si>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</si>
  <si>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</si>
  <si>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</si>
  <si>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</si>
  <si>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</si>
  <si>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</si>
  <si>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</si>
  <si>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</si>
  <si>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</si>
  <si>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</si>
  <si>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</si>
  <si>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</si>
  <si>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</si>
  <si>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</si>
  <si>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</si>
  <si>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</si>
  <si>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</si>
  <si>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</si>
  <si>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</si>
  <si>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</si>
  <si>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</si>
  <si>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</si>
  <si>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</si>
  <si>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</si>
  <si>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</si>
  <si>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</si>
  <si>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</si>
  <si>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</si>
  <si>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</si>
  <si>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</si>
  <si>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</si>
  <si>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</si>
  <si>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</si>
  <si>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</si>
  <si>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</si>
  <si>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</si>
  <si>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</si>
  <si>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</si>
  <si>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</si>
  <si>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</si>
  <si>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</si>
  <si>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</si>
  <si>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</si>
  <si>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</si>
  <si>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</si>
  <si>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</si>
  <si>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</si>
  <si>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</si>
  <si>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</si>
  <si>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</si>
  <si>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</si>
  <si>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</si>
  <si>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</si>
  <si>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</si>
  <si>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</si>
  <si>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</si>
  <si>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</si>
  <si>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</si>
  <si>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</si>
  <si>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</si>
  <si>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</si>
  <si>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</si>
  <si>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</si>
  <si>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</si>
  <si>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</si>
  <si>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</si>
  <si>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</si>
  <si>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</si>
  <si>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</si>
  <si>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</si>
  <si>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</si>
  <si>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</si>
  <si>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</si>
  <si>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</si>
  <si>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</si>
  <si>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</si>
  <si>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</si>
  <si>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</si>
  <si>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</si>
  <si>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</si>
  <si>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</si>
  <si>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</si>
  <si>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</si>
  <si>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</si>
  <si>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</si>
  <si>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</si>
  <si>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</si>
  <si>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</si>
  <si>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</si>
  <si>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</si>
  <si>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</si>
  <si>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</si>
  <si>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</si>
  <si>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</si>
  <si>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</si>
  <si>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</si>
  <si>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</si>
  <si>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</si>
  <si>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</si>
  <si>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</si>
  <si>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</si>
  <si>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</si>
  <si>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</si>
  <si>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</si>
  <si>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</si>
  <si>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</si>
  <si>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</si>
  <si>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</si>
  <si>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</si>
  <si>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</si>
  <si>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</si>
  <si>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</si>
  <si>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</si>
  <si>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</si>
  <si>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</si>
  <si>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</si>
  <si>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</si>
  <si>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</si>
  <si>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</si>
  <si>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</si>
  <si>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</si>
  <si>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</si>
  <si>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</si>
  <si>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</si>
  <si>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</si>
  <si>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</si>
  <si>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</si>
  <si>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</si>
  <si>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</si>
  <si>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</si>
  <si>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</si>
  <si>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</si>
  <si>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</si>
  <si>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</si>
  <si>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</si>
  <si>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</si>
  <si>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</si>
  <si>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</si>
  <si>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</si>
  <si>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</si>
  <si>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</si>
  <si>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</si>
  <si>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</si>
  <si>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</si>
  <si>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</si>
  <si>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</si>
  <si>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</si>
  <si>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</si>
  <si>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</si>
  <si>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</si>
  <si>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</si>
  <si>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</si>
  <si>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</si>
  <si>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</si>
  <si>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</si>
  <si>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</si>
  <si>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</si>
  <si>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</si>
  <si>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</si>
  <si>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</si>
  <si>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</si>
  <si>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</si>
  <si>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</si>
  <si>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</si>
  <si>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</si>
  <si>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</si>
  <si>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</si>
  <si>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</si>
  <si>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</si>
  <si>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</si>
  <si>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</si>
  <si>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</si>
  <si>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</si>
  <si>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</si>
  <si>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</si>
  <si>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</si>
  <si>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</si>
  <si>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</si>
  <si>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</si>
  <si>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</si>
  <si>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</si>
  <si>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</si>
  <si>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</si>
  <si>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</si>
  <si>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</si>
  <si>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</si>
  <si>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</si>
  <si>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</si>
  <si>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</si>
  <si>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</si>
  <si>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</si>
  <si>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</si>
  <si>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</si>
  <si>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</si>
  <si>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</si>
  <si>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</si>
  <si>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</si>
  <si>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</si>
  <si>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</si>
  <si>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</si>
  <si>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</si>
  <si>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</si>
  <si>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</si>
  <si>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</si>
  <si>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</si>
  <si>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</si>
  <si>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</si>
  <si>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</si>
  <si>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</si>
  <si>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</si>
  <si>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</si>
  <si>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</si>
  <si>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</si>
  <si>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</si>
  <si>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</si>
  <si>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</si>
  <si>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</si>
  <si>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</si>
  <si>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</si>
  <si>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</si>
  <si>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</si>
  <si>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</si>
  <si>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</si>
  <si>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</si>
  <si>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</si>
  <si>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</si>
  <si>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</si>
  <si>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</si>
  <si>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</si>
  <si>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</si>
  <si>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</si>
  <si>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</si>
  <si>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</si>
  <si>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</si>
  <si>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</si>
  <si>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</si>
  <si>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</si>
  <si>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</si>
  <si>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</si>
  <si>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</si>
  <si>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</si>
  <si>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</si>
  <si>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</si>
  <si>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</si>
  <si>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</si>
  <si>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</si>
  <si>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</si>
  <si>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</si>
  <si>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</si>
  <si>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</si>
  <si>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</si>
  <si>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</si>
  <si>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</si>
  <si>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</si>
  <si>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</si>
  <si>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</si>
  <si>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</si>
  <si>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</si>
  <si>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</si>
  <si>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</si>
  <si>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</si>
  <si>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</si>
  <si>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</si>
  <si>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</si>
  <si>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</si>
  <si>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</si>
  <si>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</si>
  <si>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</si>
  <si>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</si>
  <si>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</si>
  <si>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</si>
  <si>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</si>
  <si>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</si>
  <si>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</si>
  <si>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</si>
  <si>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</si>
  <si>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</si>
  <si>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</si>
  <si>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</si>
  <si>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</si>
  <si>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</si>
  <si>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</si>
  <si>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</si>
  <si>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</si>
  <si>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</si>
  <si>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</si>
  <si>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</si>
  <si>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</si>
  <si>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</si>
  <si>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</si>
  <si>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</si>
  <si>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</si>
  <si>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</si>
  <si>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</si>
  <si>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</si>
  <si>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</si>
  <si>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</si>
  <si>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</si>
  <si>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</si>
  <si>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</si>
  <si>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</si>
  <si>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</si>
  <si>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</si>
  <si>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</si>
  <si>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</si>
  <si>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</si>
  <si>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</si>
  <si>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</si>
  <si>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</si>
  <si>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</si>
  <si>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</si>
  <si>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</si>
  <si>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</si>
  <si>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</si>
  <si>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</si>
  <si>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</si>
  <si>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</si>
  <si>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</si>
  <si>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</si>
  <si>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</si>
  <si>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</si>
  <si>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</si>
  <si>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</si>
  <si>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</si>
  <si>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</si>
  <si>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</si>
  <si>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</si>
  <si>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</si>
  <si>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</si>
  <si>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</si>
  <si>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</si>
  <si>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</si>
  <si>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</si>
  <si>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</si>
  <si>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</si>
  <si>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</si>
  <si>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</si>
  <si>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</si>
  <si>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</si>
  <si>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</si>
  <si>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</si>
  <si>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</si>
  <si>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</si>
  <si>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</si>
  <si>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</si>
  <si>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</si>
  <si>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</si>
  <si>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</si>
  <si>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</si>
  <si>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</si>
  <si>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</si>
  <si>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</si>
  <si>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</si>
  <si>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</si>
  <si>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</si>
  <si>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</si>
  <si>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</si>
  <si>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</si>
  <si>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</si>
  <si>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</si>
  <si>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</si>
  <si>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</si>
  <si>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</si>
  <si>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</si>
  <si>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</si>
  <si>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</si>
  <si>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</si>
  <si>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</si>
  <si>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</si>
  <si>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</si>
  <si>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</si>
  <si>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</si>
  <si>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</si>
  <si>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</si>
  <si>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</si>
  <si>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</si>
  <si>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</si>
  <si>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</si>
  <si>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</si>
  <si>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</si>
  <si>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</si>
  <si>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</si>
  <si>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</si>
  <si>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</si>
  <si>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</si>
  <si>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</si>
  <si>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</si>
  <si>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</si>
  <si>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</si>
  <si>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</si>
  <si>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</si>
  <si>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</si>
  <si>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</si>
  <si>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</si>
  <si>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</si>
  <si>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</si>
  <si>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</si>
  <si>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</si>
  <si>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</si>
  <si>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</si>
  <si>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</si>
  <si>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</si>
  <si>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</si>
  <si>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</si>
  <si>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</si>
  <si>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</si>
  <si>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</si>
  <si>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</si>
  <si>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</si>
  <si>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</si>
  <si>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</si>
  <si>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</si>
  <si>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</si>
  <si>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</si>
  <si>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</si>
  <si>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</si>
  <si>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</si>
  <si>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</si>
  <si>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</si>
  <si>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</si>
  <si>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</si>
  <si>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</si>
  <si>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</si>
  <si>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</si>
  <si>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</si>
  <si>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</si>
  <si>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</si>
  <si>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</si>
  <si>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</si>
  <si>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</si>
  <si>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</si>
  <si>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</si>
  <si>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</si>
  <si>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</si>
  <si>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</si>
  <si>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</si>
  <si>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</si>
  <si>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</si>
  <si>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</si>
  <si>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</si>
  <si>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</si>
  <si>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</si>
  <si>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</si>
  <si>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</si>
  <si>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</si>
  <si>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</si>
  <si>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</si>
  <si>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</si>
  <si>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</si>
  <si>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</si>
  <si>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</si>
  <si>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</si>
  <si>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</si>
  <si>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</si>
  <si>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</si>
  <si>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</si>
  <si>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</si>
  <si>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</si>
  <si>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</si>
  <si>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</si>
  <si>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</si>
  <si>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</si>
  <si>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</si>
  <si>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</si>
  <si>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</si>
  <si>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</si>
  <si>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</si>
  <si>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</si>
  <si>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</si>
  <si>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</si>
  <si>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</si>
  <si>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</si>
  <si>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</si>
  <si>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</si>
  <si>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</si>
  <si>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</si>
  <si>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</si>
  <si>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</si>
  <si>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</si>
  <si>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</si>
  <si>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</si>
  <si>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</si>
  <si>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</si>
  <si>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</si>
  <si>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</si>
  <si>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</si>
  <si>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</si>
  <si>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</si>
  <si>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</si>
  <si>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</si>
  <si>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</si>
  <si>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</si>
  <si>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</si>
  <si>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</si>
  <si>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</si>
  <si>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</si>
  <si>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</si>
  <si>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</si>
  <si>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</si>
  <si>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</si>
  <si>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</si>
  <si>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</si>
  <si>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</si>
  <si>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</si>
  <si>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</si>
  <si>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</si>
  <si>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</si>
  <si>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</si>
  <si>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</si>
  <si>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</si>
  <si>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</si>
  <si>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</si>
  <si>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</si>
  <si>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</si>
  <si>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</si>
  <si>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</si>
  <si>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</si>
  <si>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</si>
  <si>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</si>
  <si>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</si>
  <si>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</si>
  <si>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</si>
  <si>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</si>
  <si>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</si>
  <si>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</si>
  <si>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</si>
  <si>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</si>
  <si>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</si>
  <si>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</si>
  <si>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</si>
  <si>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</si>
  <si>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</si>
  <si>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</si>
  <si>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</si>
  <si>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</si>
  <si>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</si>
  <si>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</si>
  <si>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</si>
  <si>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</si>
  <si>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</si>
  <si>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</si>
  <si>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</si>
  <si>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</si>
  <si>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</si>
  <si>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</si>
  <si>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</si>
  <si>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</si>
  <si>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</si>
  <si>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</si>
  <si>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</si>
  <si>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</si>
  <si>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</si>
  <si>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</si>
  <si>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</si>
  <si>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</si>
  <si>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</si>
  <si>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</si>
  <si>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</si>
  <si>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</si>
  <si>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</si>
  <si>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</si>
  <si>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</si>
  <si>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</si>
  <si>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</si>
  <si>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</si>
  <si>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</si>
  <si>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</si>
  <si>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</si>
  <si>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</si>
  <si>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</si>
  <si>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</si>
  <si>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</si>
  <si>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</si>
  <si>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</si>
  <si>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</si>
  <si>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</si>
  <si>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</si>
  <si>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</si>
  <si>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</si>
  <si>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</si>
  <si>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</si>
  <si>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</si>
  <si>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</si>
  <si>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</si>
  <si>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</si>
  <si>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</si>
  <si>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</si>
  <si>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</si>
  <si>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</si>
  <si>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</si>
  <si>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</si>
  <si>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</si>
  <si>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</si>
  <si>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</si>
  <si>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</si>
  <si>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</si>
  <si>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</si>
  <si>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</si>
  <si>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</si>
  <si>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</si>
  <si>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</si>
  <si>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</si>
  <si>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</si>
  <si>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</si>
  <si>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</si>
  <si>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</si>
  <si>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</si>
  <si>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</si>
  <si>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</si>
  <si>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</si>
  <si>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</si>
  <si>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</si>
  <si>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</si>
  <si>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</si>
  <si>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</si>
  <si>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</si>
  <si>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</si>
  <si>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</si>
  <si>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</si>
  <si>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</si>
  <si>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</si>
  <si>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</si>
  <si>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</si>
  <si>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</si>
  <si>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</si>
  <si>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</si>
  <si>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</si>
  <si>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</si>
  <si>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</si>
  <si>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</si>
  <si>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</si>
  <si>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</si>
  <si>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</si>
  <si>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</si>
  <si>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</si>
  <si>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</si>
  <si>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</si>
  <si>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</si>
  <si>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</si>
  <si>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</si>
  <si>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</si>
  <si>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</si>
  <si>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</si>
  <si>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</si>
  <si>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</si>
  <si>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</si>
  <si>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</si>
  <si>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</si>
  <si>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</si>
  <si>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</si>
  <si>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</si>
  <si>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</si>
  <si>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</si>
  <si>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</si>
  <si>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</si>
  <si>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</si>
  <si>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</si>
  <si>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</si>
  <si>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</si>
  <si>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</si>
  <si>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</si>
  <si>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</si>
  <si>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</si>
  <si>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</si>
  <si>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</si>
  <si>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</si>
  <si>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</si>
  <si>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</si>
  <si>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</si>
  <si>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</si>
  <si>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</si>
  <si>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</si>
  <si>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</si>
  <si>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</si>
  <si>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</si>
  <si>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</si>
  <si>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</si>
  <si>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</si>
  <si>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</si>
  <si>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</si>
  <si>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</si>
  <si>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</si>
  <si>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</si>
  <si>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</si>
  <si>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</si>
  <si>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</si>
  <si>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</si>
  <si>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</si>
  <si>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</si>
  <si>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</si>
  <si>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</si>
  <si>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</si>
  <si>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</si>
  <si>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</si>
  <si>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</si>
  <si>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</si>
  <si>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</si>
  <si>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</si>
  <si>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</si>
  <si>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</si>
  <si>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</si>
  <si>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</si>
  <si>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</si>
  <si>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</si>
  <si>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</si>
  <si>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</si>
  <si>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</si>
  <si>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</si>
  <si>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</si>
  <si>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</si>
  <si>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</si>
  <si>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</si>
  <si>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</si>
  <si>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</si>
  <si>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</si>
  <si>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</si>
  <si>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</si>
  <si>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</si>
  <si>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</si>
  <si>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</si>
  <si>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</si>
  <si>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</si>
  <si>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</si>
  <si>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</si>
  <si>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</si>
  <si>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</si>
  <si>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</si>
  <si>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</si>
  <si>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</si>
  <si>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</si>
  <si>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</si>
  <si>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</si>
  <si>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</si>
  <si>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</si>
  <si>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</si>
  <si>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</si>
  <si>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</si>
  <si>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</si>
  <si>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</si>
  <si>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</si>
  <si>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</si>
  <si>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</si>
  <si>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</si>
  <si>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</si>
  <si>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</si>
  <si>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</si>
  <si>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</si>
  <si>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</si>
  <si>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</si>
  <si>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</si>
  <si>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</si>
  <si>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</si>
  <si>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</si>
  <si>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</si>
  <si>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</si>
  <si>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</si>
  <si>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</si>
  <si>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</si>
  <si>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</si>
  <si>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</si>
  <si>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</si>
  <si>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</si>
  <si>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</si>
  <si>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</si>
  <si>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</si>
  <si>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</si>
  <si>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</si>
  <si>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</si>
  <si>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</si>
  <si>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</si>
  <si>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</si>
  <si>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</si>
  <si>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</si>
  <si>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</si>
  <si>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</si>
  <si>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</si>
  <si>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</si>
  <si>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</si>
  <si>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</si>
  <si>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</si>
  <si>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</si>
  <si>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</si>
  <si>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</si>
  <si>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</si>
  <si>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</si>
  <si>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</si>
  <si>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</si>
  <si>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</si>
  <si>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</si>
  <si>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</si>
  <si>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</si>
  <si>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</si>
  <si>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</si>
  <si>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</si>
  <si>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</si>
  <si>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</si>
  <si>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</si>
  <si>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</si>
  <si>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</si>
  <si>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</si>
  <si>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</si>
  <si>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</si>
  <si>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</si>
  <si>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</si>
  <si>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</si>
  <si>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</si>
  <si>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</si>
  <si>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</si>
  <si>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</si>
  <si>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</si>
  <si>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</si>
  <si>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</si>
  <si>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</si>
  <si>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</si>
  <si>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</si>
  <si>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</si>
  <si>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</si>
  <si>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</si>
  <si>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</si>
  <si>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</si>
  <si>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</si>
  <si>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</si>
  <si>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</si>
  <si>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</si>
  <si>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</si>
  <si>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</si>
  <si>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</si>
  <si>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</si>
  <si>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</si>
  <si>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</si>
  <si>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</si>
  <si>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</si>
  <si>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</si>
  <si>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</si>
  <si>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</si>
  <si>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</si>
  <si>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</si>
  <si>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</si>
  <si>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</si>
  <si>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</si>
  <si>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</si>
  <si>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</si>
  <si>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</si>
  <si>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</si>
  <si>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</si>
  <si>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</si>
  <si>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</si>
  <si>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</si>
  <si>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</si>
  <si>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</si>
  <si>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</si>
  <si>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</si>
  <si>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</si>
  <si>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</si>
  <si>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</si>
  <si>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</si>
  <si>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</si>
  <si>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</si>
  <si>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</si>
  <si>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</si>
  <si>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</si>
  <si>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</si>
  <si>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</si>
  <si>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</si>
  <si>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</si>
  <si>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</si>
  <si>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</si>
  <si>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</si>
  <si>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</si>
  <si>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</si>
  <si>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</si>
  <si>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</si>
  <si>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</si>
  <si>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</si>
  <si>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</si>
  <si>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</si>
  <si>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</si>
  <si>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</si>
  <si>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</si>
  <si>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</si>
  <si>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</si>
  <si>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</si>
  <si>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</si>
  <si>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</si>
  <si>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</si>
  <si>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</si>
  <si>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</si>
  <si>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</si>
  <si>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</si>
  <si>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</si>
  <si>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</si>
  <si>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</si>
  <si>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</si>
  <si>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</si>
  <si>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</si>
  <si>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</si>
  <si>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</si>
  <si>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</si>
  <si>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</si>
  <si>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</si>
  <si>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</si>
  <si>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</si>
  <si>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</si>
  <si>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</si>
  <si>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</si>
  <si>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</si>
  <si>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</si>
  <si>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</si>
  <si>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</si>
  <si>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</si>
  <si>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</si>
  <si>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</si>
  <si>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</si>
  <si>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</si>
  <si>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</si>
  <si>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</si>
  <si>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</si>
  <si>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</si>
  <si>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</si>
  <si>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</si>
  <si>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</si>
  <si>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</si>
  <si>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</si>
  <si>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</si>
  <si>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</si>
  <si>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</si>
  <si>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</si>
  <si>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</si>
  <si>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</si>
  <si>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</si>
  <si>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</si>
  <si>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</si>
  <si>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</si>
  <si>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</si>
  <si>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</si>
  <si>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</si>
  <si>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</si>
  <si>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</si>
  <si>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</si>
  <si>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</si>
  <si>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</si>
  <si>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</si>
  <si>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</si>
  <si>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</si>
  <si>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</si>
  <si>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</si>
  <si>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</si>
  <si>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</si>
  <si>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</si>
  <si>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</si>
  <si>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</si>
  <si>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</si>
  <si>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</si>
  <si>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</si>
  <si>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</si>
  <si>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</si>
  <si>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</si>
  <si>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</si>
  <si>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</si>
  <si>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</si>
  <si>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</si>
  <si>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</si>
  <si>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</si>
  <si>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</si>
  <si>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</si>
  <si>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</si>
  <si>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</si>
  <si>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</si>
  <si>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</si>
  <si>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</si>
  <si>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</si>
  <si>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</si>
  <si>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</si>
  <si>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</si>
  <si>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</si>
  <si>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</si>
  <si>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</si>
  <si>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</si>
  <si>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</si>
  <si>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</si>
  <si>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</si>
  <si>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</si>
  <si>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</si>
  <si>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</si>
  <si>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</si>
  <si>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</si>
  <si>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</si>
  <si>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</si>
  <si>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</si>
  <si>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</si>
  <si>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</si>
  <si>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</si>
  <si>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</si>
  <si>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</si>
  <si>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</si>
  <si>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</si>
  <si>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</si>
  <si>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</si>
  <si>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</si>
  <si>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</si>
  <si>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</si>
  <si>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</si>
  <si>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</si>
  <si>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</si>
  <si>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</si>
  <si>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</si>
  <si>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</si>
  <si>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</si>
  <si>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</si>
  <si>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</si>
  <si>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</si>
  <si>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</si>
  <si>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</si>
  <si>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</si>
  <si>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</si>
  <si>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</si>
  <si>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</si>
  <si>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</si>
  <si>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</si>
  <si>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</si>
  <si>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</si>
  <si>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</si>
  <si>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</si>
  <si>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</si>
  <si>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</si>
  <si>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</si>
  <si>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</si>
  <si>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</si>
  <si>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</si>
  <si>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</si>
  <si>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</si>
  <si>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</si>
  <si>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</si>
  <si>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</si>
  <si>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</si>
  <si>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</si>
  <si>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</si>
  <si>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</si>
  <si>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</si>
  <si>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</si>
  <si>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</si>
  <si>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</si>
  <si>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</si>
  <si>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</si>
  <si>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</si>
  <si>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</si>
  <si>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</si>
  <si>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</si>
  <si>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</si>
  <si>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</si>
  <si>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</si>
  <si>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</si>
  <si>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</si>
  <si>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</si>
  <si>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</si>
  <si>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</si>
  <si>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</si>
  <si>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</si>
  <si>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</si>
  <si>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</si>
  <si>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</si>
  <si>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</si>
  <si>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</si>
  <si>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</si>
  <si>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</si>
  <si>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</si>
  <si>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</si>
  <si>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</si>
  <si>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</si>
  <si>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</si>
  <si>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</si>
  <si>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</si>
  <si>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</si>
  <si>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</si>
  <si>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</si>
  <si>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</si>
  <si>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</si>
  <si>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</si>
  <si>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</si>
  <si>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</si>
  <si>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</si>
  <si>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</si>
  <si>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</si>
  <si>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</si>
  <si>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</si>
  <si>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</si>
  <si>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</si>
  <si>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</si>
  <si>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</si>
  <si>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</si>
  <si>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</si>
  <si>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</si>
  <si>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</si>
  <si>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</si>
  <si>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</si>
  <si>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</si>
  <si>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</si>
  <si>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</si>
  <si>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</si>
  <si>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</si>
  <si>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</si>
  <si>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</si>
  <si>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</si>
  <si>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</si>
  <si>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</si>
  <si>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</si>
  <si>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</si>
  <si>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</si>
  <si>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</si>
  <si>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</si>
  <si>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</si>
  <si>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</si>
  <si>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</si>
  <si>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</si>
  <si>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</si>
  <si>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</si>
  <si>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</si>
  <si>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</si>
  <si>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</si>
  <si>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</si>
  <si>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</si>
  <si>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</si>
  <si>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</si>
  <si>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</si>
  <si>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</si>
  <si>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</si>
  <si>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</si>
  <si>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</si>
  <si>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</si>
  <si>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</si>
  <si>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</si>
  <si>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</si>
  <si>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</si>
  <si>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</si>
  <si>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</si>
  <si>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</si>
  <si>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</si>
  <si>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</si>
  <si>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</si>
  <si>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</si>
  <si>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</si>
  <si>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</si>
  <si>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</si>
  <si>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</si>
  <si>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</si>
  <si>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</si>
  <si>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</si>
  <si>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</si>
  <si>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</si>
  <si>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</si>
  <si>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</si>
  <si>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</si>
  <si>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</si>
  <si>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</si>
  <si>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</si>
  <si>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</si>
  <si>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</si>
  <si>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</si>
  <si>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</si>
  <si>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</si>
  <si>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</si>
  <si>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</si>
  <si>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</si>
  <si>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</si>
  <si>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</si>
  <si>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</si>
  <si>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</si>
  <si>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</si>
  <si>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</si>
  <si>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</si>
  <si>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</si>
  <si>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</si>
  <si>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</si>
  <si>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</si>
  <si>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</si>
  <si>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</si>
  <si>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</si>
  <si>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</si>
  <si>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</si>
  <si>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</si>
  <si>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</si>
  <si>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</si>
  <si>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</si>
  <si>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</si>
  <si>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</si>
  <si>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</si>
  <si>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</si>
  <si>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</si>
  <si>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</si>
  <si>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</si>
  <si>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</si>
  <si>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</si>
  <si>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</si>
  <si>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</si>
  <si>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</si>
  <si>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</si>
  <si>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</si>
  <si>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</si>
  <si>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</si>
  <si>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</si>
  <si>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</si>
  <si>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</si>
  <si>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</si>
  <si>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</si>
  <si>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</si>
  <si>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</si>
  <si>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</si>
  <si>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</si>
  <si>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</si>
  <si>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</si>
  <si>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</si>
  <si>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</si>
  <si>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</si>
  <si>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</si>
  <si>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</si>
  <si>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</si>
  <si>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</si>
  <si>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</si>
  <si>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</si>
  <si>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</si>
  <si>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</si>
  <si>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</si>
  <si>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</si>
  <si>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</si>
  <si>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</si>
  <si>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</si>
  <si>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</si>
  <si>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</si>
  <si>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</si>
  <si>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</si>
  <si>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</si>
  <si>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</si>
  <si>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</si>
  <si>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</si>
  <si>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</si>
  <si>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</si>
  <si>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</si>
  <si>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</si>
  <si>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</si>
  <si>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</si>
  <si>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</si>
  <si>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</si>
  <si>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</si>
  <si>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</si>
  <si>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</si>
  <si>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</si>
  <si>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</si>
  <si>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</si>
  <si>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</si>
  <si>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</si>
  <si>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</si>
  <si>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</si>
  <si>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</si>
  <si>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</si>
  <si>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</si>
  <si>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</si>
  <si>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</si>
  <si>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</si>
  <si>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</si>
  <si>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</si>
  <si>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</si>
  <si>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</si>
  <si>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</si>
  <si>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</si>
  <si>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</si>
  <si>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</si>
  <si>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</si>
  <si>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</si>
  <si>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</si>
  <si>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</si>
  <si>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</si>
  <si>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</si>
  <si>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</si>
  <si>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</si>
  <si>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</si>
  <si>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</si>
  <si>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</si>
  <si>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</si>
  <si>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</si>
  <si>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</si>
  <si>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</si>
  <si>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</si>
  <si>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</si>
  <si>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</si>
  <si>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</si>
  <si>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</si>
  <si>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</si>
  <si>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</si>
  <si>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</si>
  <si>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</si>
  <si>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</si>
  <si>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</si>
  <si>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</si>
  <si>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</si>
  <si>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</si>
  <si>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</si>
  <si>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</si>
  <si>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</si>
  <si>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</si>
  <si>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</si>
  <si>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</si>
  <si>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</si>
  <si>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</si>
  <si>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</si>
  <si>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</si>
  <si>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</si>
  <si>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</si>
  <si>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</si>
  <si>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</si>
  <si>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</si>
  <si>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</si>
  <si>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</si>
  <si>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</si>
  <si>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</si>
  <si>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</si>
  <si>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</si>
  <si>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</si>
  <si>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</si>
  <si>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</si>
  <si>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</si>
  <si>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</si>
  <si>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</si>
  <si>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</si>
  <si>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</si>
  <si>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</si>
  <si>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</si>
  <si>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</si>
  <si>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</si>
  <si>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</si>
  <si>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</si>
  <si>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</si>
  <si>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</si>
  <si>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</si>
  <si>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</si>
  <si>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</si>
  <si>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</si>
  <si>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</si>
  <si>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</si>
  <si>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</si>
  <si>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</si>
  <si>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</si>
  <si>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</si>
  <si>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</si>
  <si>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</si>
  <si>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</si>
  <si>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</si>
  <si>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</si>
  <si>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</si>
  <si>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</si>
  <si>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</si>
  <si>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</si>
  <si>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</si>
  <si>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</si>
  <si>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</si>
  <si>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</si>
  <si>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</si>
  <si>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</si>
  <si>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</si>
  <si>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</si>
  <si>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</si>
  <si>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</si>
  <si>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</si>
  <si>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</si>
  <si>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</si>
  <si>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</si>
  <si>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</si>
  <si>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</si>
  <si>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</si>
  <si>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</si>
  <si>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</si>
  <si>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</si>
  <si>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</si>
  <si>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</si>
  <si>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</si>
  <si>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</si>
  <si>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</si>
  <si>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</si>
  <si>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</si>
  <si>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</si>
  <si>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</si>
  <si>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</si>
  <si>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</si>
  <si>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</si>
  <si>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</si>
  <si>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</si>
  <si>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</si>
  <si>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</si>
  <si>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</si>
  <si>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</si>
  <si>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</si>
  <si>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</si>
  <si>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</si>
  <si>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</si>
  <si>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</si>
  <si>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</si>
  <si>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</si>
  <si>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</si>
  <si>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</si>
  <si>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</si>
  <si>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</si>
  <si>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</si>
  <si>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</si>
  <si>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</si>
  <si>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</si>
  <si>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</si>
  <si>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</si>
  <si>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</si>
  <si>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</si>
  <si>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</si>
  <si>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</si>
  <si>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</si>
  <si>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</si>
  <si>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</si>
  <si>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</si>
  <si>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</si>
  <si>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</si>
  <si>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</si>
  <si>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</si>
  <si>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</si>
  <si>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</si>
  <si>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</si>
  <si>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</si>
  <si>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</si>
  <si>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</si>
  <si>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</si>
  <si>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</si>
  <si>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</si>
  <si>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</si>
  <si>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</si>
  <si>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</si>
  <si>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</si>
  <si>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</si>
  <si>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</si>
  <si>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</si>
  <si>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</si>
  <si>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</si>
  <si>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</si>
  <si>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</si>
  <si>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</si>
  <si>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</si>
  <si>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</si>
  <si>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</si>
  <si>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</si>
  <si>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</si>
  <si>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</si>
  <si>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</si>
  <si>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</si>
  <si>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</si>
  <si>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</si>
  <si>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</si>
  <si>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</si>
  <si>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</si>
  <si>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</si>
  <si>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</si>
  <si>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</si>
  <si>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</si>
  <si>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</si>
  <si>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</si>
  <si>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</si>
  <si>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</si>
  <si>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</si>
  <si>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</si>
  <si>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</si>
  <si>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</si>
  <si>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</si>
  <si>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</si>
  <si>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</si>
  <si>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</si>
  <si>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</si>
  <si>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</si>
  <si>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</si>
  <si>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</si>
  <si>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</si>
  <si>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</si>
  <si>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</si>
  <si>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</si>
  <si>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</si>
  <si>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</si>
  <si>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</si>
  <si>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</si>
  <si>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</si>
  <si>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</si>
  <si>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</si>
  <si>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</si>
  <si>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</si>
  <si>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</si>
  <si>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</si>
  <si>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</si>
  <si>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</si>
  <si>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</si>
  <si>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</si>
  <si>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</si>
  <si>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</si>
  <si>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</si>
  <si>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</si>
  <si>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</si>
  <si>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</si>
  <si>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</si>
  <si>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</si>
  <si>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</si>
  <si>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</si>
  <si>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</si>
  <si>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</si>
  <si>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</si>
  <si>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</si>
  <si>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</si>
  <si>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</si>
  <si>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</si>
  <si>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</si>
  <si>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</si>
  <si>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</si>
  <si>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</si>
  <si>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</si>
  <si>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</si>
  <si>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</si>
  <si>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</si>
  <si>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</si>
  <si>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</si>
  <si>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</si>
  <si>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</si>
  <si>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</si>
  <si>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</si>
  <si>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</si>
  <si>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</si>
  <si>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</si>
  <si>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</si>
  <si>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</si>
  <si>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</si>
  <si>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</si>
  <si>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</si>
  <si>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</si>
  <si>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</si>
  <si>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</si>
  <si>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</si>
  <si>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</si>
  <si>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</si>
  <si>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</si>
  <si>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</si>
  <si>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</si>
  <si>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</si>
  <si>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</si>
  <si>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</si>
  <si>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</si>
  <si>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</si>
  <si>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</si>
  <si>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</si>
  <si>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</si>
  <si>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</si>
  <si>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</si>
  <si>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</si>
  <si>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</si>
  <si>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</si>
  <si>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</si>
  <si>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</si>
  <si>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</si>
  <si>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</si>
  <si>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</si>
  <si>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</si>
  <si>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</si>
  <si>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</si>
  <si>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</si>
  <si>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</si>
  <si>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</si>
  <si>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</si>
  <si>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</si>
  <si>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</si>
  <si>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</si>
  <si>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</si>
  <si>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</si>
  <si>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</si>
  <si>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</si>
  <si>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</si>
  <si>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</si>
  <si>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</si>
  <si>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</si>
  <si>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</si>
  <si>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</si>
  <si>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</si>
  <si>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</si>
  <si>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</si>
  <si>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</si>
  <si>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</si>
  <si>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</si>
  <si>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</si>
  <si>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</si>
  <si>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</si>
  <si>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</si>
  <si>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</si>
  <si>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</si>
  <si>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</si>
  <si>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</si>
  <si>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</si>
  <si>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</si>
  <si>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</si>
  <si>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</si>
  <si>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</si>
  <si>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</si>
  <si>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</si>
  <si>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</si>
  <si>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</si>
  <si>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</si>
  <si>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</si>
  <si>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</si>
  <si>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</si>
  <si>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</si>
  <si>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</si>
  <si>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</si>
  <si>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</si>
  <si>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</si>
  <si>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</si>
  <si>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</si>
  <si>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</si>
  <si>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</si>
  <si>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</si>
  <si>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</si>
  <si>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</si>
  <si>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</si>
  <si>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</si>
  <si>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</si>
  <si>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</si>
  <si>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</si>
  <si>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</si>
  <si>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</si>
  <si>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</si>
  <si>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</si>
  <si>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</si>
  <si>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</si>
  <si>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</si>
  <si>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</si>
  <si>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</si>
  <si>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</si>
  <si>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</si>
  <si>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</si>
  <si>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</si>
  <si>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</si>
  <si>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</si>
  <si>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</si>
  <si>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</si>
  <si>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</si>
  <si>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</si>
  <si>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</si>
  <si>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</si>
  <si>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</si>
  <si>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</si>
  <si>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</si>
  <si>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</si>
  <si>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</si>
  <si>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</si>
  <si>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</si>
  <si>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</si>
  <si>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</si>
  <si>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</si>
  <si>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</si>
  <si>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</si>
  <si>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</si>
  <si>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</si>
  <si>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</si>
  <si>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</si>
  <si>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</si>
  <si>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</si>
  <si>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</si>
  <si>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</si>
  <si>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</si>
  <si>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</si>
  <si>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</si>
  <si>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</si>
  <si>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</si>
  <si>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</si>
  <si>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</si>
  <si>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</si>
  <si>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</si>
  <si>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</si>
  <si>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</si>
  <si>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</si>
  <si>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</si>
  <si>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</si>
  <si>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</si>
  <si>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</si>
  <si>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</si>
  <si>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</si>
  <si>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</si>
  <si>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</si>
  <si>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</si>
  <si>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</si>
  <si>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</si>
  <si>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</si>
  <si>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</si>
  <si>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</si>
  <si>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</si>
  <si>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</si>
  <si>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</si>
  <si>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</si>
  <si>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</si>
  <si>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</si>
  <si>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</si>
  <si>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</si>
  <si>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</si>
  <si>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</si>
  <si>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</si>
  <si>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</si>
  <si>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</si>
  <si>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</si>
  <si>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</si>
  <si>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</si>
  <si>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</si>
  <si>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</si>
  <si>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</si>
  <si>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</si>
  <si>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</si>
  <si>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</si>
  <si>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</si>
  <si>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</si>
  <si>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</si>
  <si>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</si>
  <si>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</si>
  <si>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</si>
  <si>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</si>
  <si>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</si>
  <si>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</si>
  <si>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</si>
  <si>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</si>
  <si>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</si>
  <si>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</si>
  <si>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</si>
  <si>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</si>
  <si>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</si>
  <si>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</si>
  <si>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</si>
  <si>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</si>
  <si>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</si>
  <si>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</si>
  <si>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</si>
  <si>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</si>
  <si>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</si>
  <si>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</si>
  <si>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</si>
  <si>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</si>
  <si>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</si>
  <si>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</si>
  <si>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</si>
  <si>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</si>
  <si>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</si>
  <si>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</si>
  <si>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</si>
  <si>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</si>
  <si>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</si>
  <si>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</si>
  <si>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</si>
  <si>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</si>
  <si>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</si>
  <si>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</si>
  <si>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</si>
  <si>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</si>
  <si>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</si>
  <si>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</si>
  <si>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</si>
  <si>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</si>
  <si>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</si>
  <si>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</si>
  <si>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</si>
  <si>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</si>
  <si>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</si>
  <si>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</si>
  <si>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</si>
  <si>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</si>
  <si>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</si>
  <si>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</si>
  <si>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</si>
  <si>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</si>
  <si>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</si>
  <si>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</si>
  <si>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</si>
  <si>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</si>
  <si>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</si>
  <si>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</si>
  <si>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</si>
  <si>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</si>
  <si>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</si>
  <si>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</si>
  <si>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</si>
  <si>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</si>
  <si>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</si>
  <si>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</si>
  <si>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</si>
  <si>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</si>
  <si>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</si>
  <si>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</si>
  <si>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</si>
  <si>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</si>
  <si>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</si>
  <si>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</si>
  <si>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</si>
  <si>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</si>
  <si>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</si>
  <si>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</si>
  <si>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</si>
  <si>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</si>
  <si>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</si>
  <si>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</si>
  <si>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</si>
  <si>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</si>
  <si>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</si>
  <si>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</si>
  <si>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</si>
  <si>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</si>
  <si>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</si>
  <si>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</si>
  <si>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</si>
  <si>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</si>
  <si>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</si>
  <si>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</si>
  <si>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</si>
  <si>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</si>
  <si>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</si>
  <si>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</si>
  <si>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</si>
  <si>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</si>
  <si>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</si>
  <si>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</si>
  <si>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</si>
  <si>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</si>
  <si>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</si>
  <si>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</si>
  <si>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</si>
  <si>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</si>
  <si>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</si>
  <si>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</si>
  <si>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</si>
  <si>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</si>
  <si>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</si>
  <si>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</si>
  <si>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</si>
  <si>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</si>
  <si>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</si>
  <si>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</si>
  <si>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</si>
  <si>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</si>
  <si>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</si>
  <si>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</si>
  <si>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</si>
  <si>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</si>
  <si>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</si>
  <si>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</si>
  <si>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</si>
  <si>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</si>
  <si>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</si>
  <si>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</si>
  <si>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</si>
  <si>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</si>
  <si>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</si>
  <si>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</si>
  <si>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</si>
  <si>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</si>
  <si>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</si>
  <si>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</si>
  <si>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</si>
  <si>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</si>
  <si>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</si>
  <si>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</si>
  <si>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</si>
  <si>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</si>
  <si>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</si>
  <si>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</si>
  <si>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</si>
  <si>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</si>
  <si>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</si>
  <si>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</si>
  <si>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</si>
  <si>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</si>
  <si>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</si>
  <si>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</si>
  <si>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</si>
  <si>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</si>
  <si>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</si>
  <si>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</si>
  <si>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</si>
  <si>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</si>
  <si>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</si>
  <si>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</si>
  <si>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</si>
  <si>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</si>
  <si>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</si>
  <si>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</si>
  <si>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</si>
  <si>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</si>
  <si>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</si>
  <si>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</si>
  <si>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</si>
  <si>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</si>
  <si>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</si>
  <si>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</si>
  <si>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</si>
  <si>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</si>
  <si>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</si>
  <si>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</si>
  <si>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</si>
  <si>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</si>
  <si>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</si>
  <si>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</si>
  <si>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</si>
  <si>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</si>
  <si>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</si>
  <si>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</si>
  <si>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</si>
  <si>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</si>
  <si>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</si>
  <si>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</si>
  <si>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</si>
  <si>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</si>
  <si>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</si>
  <si>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</si>
  <si>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</si>
  <si>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</si>
  <si>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</si>
  <si>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</si>
  <si>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</si>
  <si>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</si>
  <si>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</si>
  <si>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</si>
  <si>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</si>
  <si>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</si>
  <si>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</si>
  <si>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</si>
  <si>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</si>
  <si>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</si>
  <si>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</si>
  <si>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</si>
  <si>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</si>
  <si>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</si>
  <si>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</si>
  <si>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</si>
  <si>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</si>
  <si>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</si>
  <si>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</si>
  <si>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</si>
  <si>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</si>
  <si>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</si>
  <si>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</si>
  <si>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</si>
  <si>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</si>
  <si>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</si>
  <si>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</si>
  <si>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</si>
  <si>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</si>
  <si>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</si>
  <si>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</si>
  <si>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</si>
  <si>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</si>
  <si>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</si>
  <si>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</si>
  <si>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</si>
  <si>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</si>
  <si>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</si>
  <si>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</si>
  <si>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</si>
  <si>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</si>
  <si>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</si>
  <si>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</si>
  <si>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</si>
  <si>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</si>
  <si>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</si>
  <si>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</si>
  <si>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</si>
  <si>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</si>
  <si>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</si>
  <si>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</si>
  <si>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</si>
  <si>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</si>
  <si>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</si>
  <si>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</si>
  <si>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</si>
  <si>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</si>
  <si>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</si>
  <si>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</si>
  <si>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</si>
  <si>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</si>
  <si>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</si>
  <si>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</si>
  <si>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</si>
  <si>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</si>
  <si>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</si>
  <si>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</si>
  <si>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</si>
  <si>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</si>
  <si>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</si>
  <si>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</si>
  <si>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</si>
  <si>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</si>
  <si>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</si>
  <si>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</si>
  <si>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</si>
  <si>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</si>
  <si>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</si>
  <si>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</si>
  <si>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</si>
  <si>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</si>
  <si>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</si>
  <si>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</si>
  <si>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</si>
  <si>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</si>
  <si>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</si>
  <si>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</si>
  <si>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</si>
  <si>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</si>
  <si>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</si>
  <si>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</si>
  <si>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</si>
  <si>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</si>
  <si>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</si>
  <si>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</si>
  <si>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</si>
  <si>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</si>
  <si>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</si>
  <si>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</si>
  <si>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</si>
  <si>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</si>
  <si>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</si>
  <si>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</si>
  <si>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</si>
  <si>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</si>
  <si>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</si>
  <si>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</si>
  <si>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</si>
  <si>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</si>
  <si>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</si>
  <si>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</si>
  <si>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</si>
  <si>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</si>
  <si>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</si>
  <si>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</si>
  <si>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</si>
  <si>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</si>
  <si>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</si>
  <si>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</si>
  <si>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</si>
  <si>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</si>
  <si>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</si>
  <si>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</si>
  <si>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</si>
  <si>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</si>
  <si>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</si>
  <si>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</si>
  <si>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</si>
  <si>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</si>
  <si>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</si>
  <si>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</si>
  <si>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</si>
  <si>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</si>
  <si>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</si>
  <si>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</si>
  <si>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</si>
  <si>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</si>
  <si>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</si>
  <si>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</si>
  <si>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</si>
  <si>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</si>
  <si>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</si>
  <si>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</si>
  <si>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</si>
  <si>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</si>
  <si>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</si>
  <si>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</si>
  <si>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</si>
  <si>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</si>
  <si>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</si>
  <si>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</si>
  <si>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</si>
  <si>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</si>
  <si>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</si>
  <si>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</si>
  <si>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</si>
  <si>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</si>
  <si>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</si>
  <si>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</si>
  <si>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</si>
  <si>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</si>
  <si>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</si>
  <si>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</si>
  <si>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</si>
  <si>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</si>
  <si>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</si>
  <si>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</si>
  <si>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</si>
  <si>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</si>
  <si>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</si>
  <si>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</si>
  <si>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</si>
  <si>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</si>
  <si>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</si>
  <si>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</si>
  <si>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</si>
  <si>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</si>
  <si>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</si>
  <si>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</si>
  <si>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</si>
  <si>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</si>
  <si>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</si>
  <si>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</si>
  <si>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</si>
  <si>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</si>
  <si>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</si>
  <si>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</si>
  <si>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</si>
  <si>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</si>
  <si>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</si>
  <si>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</si>
  <si>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</si>
  <si>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</si>
  <si>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</si>
  <si>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</si>
  <si>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</si>
  <si>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</si>
  <si>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</si>
  <si>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</si>
  <si>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</si>
  <si>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</si>
  <si>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</si>
  <si>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</si>
  <si>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</si>
  <si>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</si>
  <si>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</si>
  <si>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</si>
  <si>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</si>
  <si>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</si>
  <si>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</si>
  <si>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</si>
  <si>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</si>
  <si>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</si>
  <si>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</si>
  <si>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</si>
  <si>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</si>
  <si>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</si>
  <si>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</si>
  <si>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</si>
  <si>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</si>
  <si>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</si>
  <si>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</si>
  <si>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</si>
  <si>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</si>
  <si>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</si>
  <si>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</si>
  <si>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</si>
  <si>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</si>
  <si>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</si>
  <si>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</si>
  <si>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</si>
  <si>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</si>
  <si>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</si>
  <si>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</si>
  <si>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</si>
  <si>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</si>
  <si>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</si>
  <si>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</si>
  <si>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</si>
  <si>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</si>
  <si>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</si>
  <si>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</si>
  <si>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</si>
  <si>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</si>
  <si>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</si>
  <si>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</si>
  <si>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</si>
  <si>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</si>
  <si>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</si>
  <si>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</si>
  <si>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</si>
  <si>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</si>
  <si>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</si>
  <si>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</si>
  <si>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</si>
  <si>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</si>
  <si>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</si>
  <si>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</si>
  <si>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</si>
  <si>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</si>
  <si>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</si>
  <si>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</si>
  <si>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</si>
  <si>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</si>
  <si>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</si>
  <si>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</si>
  <si>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</si>
  <si>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</si>
  <si>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</si>
  <si>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</si>
  <si>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</si>
  <si>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</si>
  <si>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</si>
  <si>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</si>
  <si>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</si>
  <si>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</si>
  <si>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</si>
  <si>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</si>
  <si>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</si>
  <si>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</si>
  <si>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</si>
  <si>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</si>
  <si>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</si>
  <si>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</si>
  <si>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</si>
  <si>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</si>
  <si>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</si>
  <si>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</si>
  <si>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</si>
  <si>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</si>
  <si>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</si>
  <si>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</si>
  <si>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</si>
  <si>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</si>
  <si>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</si>
  <si>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</si>
  <si>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</si>
  <si>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</si>
  <si>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</si>
  <si>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</si>
  <si>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</si>
  <si>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</si>
  <si>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</si>
  <si>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</si>
  <si>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</si>
  <si>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</si>
  <si>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</si>
  <si>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</si>
  <si>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</si>
  <si>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</si>
  <si>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</si>
  <si>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</si>
  <si>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</si>
  <si>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</si>
  <si>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</si>
  <si>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</si>
  <si>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</si>
  <si>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</si>
  <si>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</si>
  <si>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</si>
  <si>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</si>
  <si>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</si>
  <si>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</si>
  <si>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</si>
  <si>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</si>
  <si>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</si>
  <si>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</si>
  <si>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</si>
  <si>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</si>
  <si>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</si>
  <si>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</si>
  <si>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</si>
  <si>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</si>
  <si>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</si>
  <si>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</si>
  <si>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</si>
  <si>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</si>
  <si>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</si>
  <si>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</si>
  <si>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</si>
  <si>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</si>
  <si>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</si>
  <si>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</si>
  <si>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</si>
  <si>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</si>
  <si>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</si>
  <si>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</si>
  <si>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</si>
  <si>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</si>
  <si>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</si>
  <si>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</si>
  <si>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</si>
  <si>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</si>
  <si>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</si>
  <si>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</si>
  <si>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</si>
  <si>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</si>
  <si>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</si>
  <si>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</si>
  <si>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</si>
  <si>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</si>
  <si>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</si>
  <si>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</si>
  <si>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</si>
  <si>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</si>
  <si>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</si>
  <si>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</si>
  <si>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</si>
  <si>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</si>
  <si>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</si>
  <si>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</si>
  <si>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</si>
  <si>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</si>
  <si>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</si>
  <si>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</si>
  <si>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</si>
  <si>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</si>
  <si>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</si>
  <si>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</si>
  <si>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</si>
  <si>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</si>
  <si>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</si>
  <si>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</si>
  <si>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</si>
  <si>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</si>
  <si>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</si>
  <si>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</si>
  <si>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</si>
  <si>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</si>
  <si>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</si>
  <si>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</si>
  <si>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</si>
  <si>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</si>
  <si>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</si>
  <si>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</si>
  <si>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</si>
  <si>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</si>
  <si>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</si>
  <si>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</si>
  <si>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</si>
  <si>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</si>
  <si>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</si>
  <si>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</si>
  <si>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</si>
  <si>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</si>
  <si>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</si>
  <si>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</si>
  <si>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</si>
  <si>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</si>
  <si>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</si>
  <si>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</si>
  <si>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</si>
  <si>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</si>
  <si>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</si>
  <si>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</si>
  <si>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</si>
  <si>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</si>
  <si>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</si>
  <si>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</si>
  <si>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</si>
  <si>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</si>
  <si>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</si>
  <si>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</si>
  <si>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</si>
  <si>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</si>
  <si>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</si>
  <si>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</si>
  <si>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</si>
  <si>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</si>
  <si>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</si>
  <si>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</si>
  <si>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</si>
  <si>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</si>
  <si>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</si>
  <si>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</si>
  <si>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</si>
  <si>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</si>
  <si>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</si>
  <si>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</si>
  <si>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</si>
  <si>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</si>
  <si>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</si>
  <si>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</si>
  <si>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</si>
  <si>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</si>
  <si>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</si>
  <si>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</si>
  <si>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</si>
  <si>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</si>
  <si>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</si>
  <si>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</si>
  <si>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</si>
  <si>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</si>
  <si>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</si>
  <si>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</si>
  <si>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</si>
  <si>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</si>
  <si>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</si>
  <si>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</si>
  <si>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</si>
  <si>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</si>
  <si>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</si>
  <si>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</si>
  <si>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</si>
  <si>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</si>
  <si>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</si>
  <si>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</si>
  <si>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</si>
  <si>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</si>
  <si>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</si>
  <si>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</si>
  <si>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</si>
  <si>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</si>
  <si>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</si>
  <si>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</si>
  <si>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</si>
  <si>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</si>
  <si>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</si>
  <si>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</si>
  <si>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</si>
  <si>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</si>
  <si>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</si>
  <si>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</si>
  <si>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</si>
  <si>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</si>
  <si>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</si>
  <si>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</si>
  <si>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</si>
  <si>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</si>
  <si>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</si>
  <si>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</si>
  <si>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</si>
  <si>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</si>
  <si>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</si>
  <si>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</si>
  <si>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</si>
  <si>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</si>
  <si>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</si>
  <si>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</si>
  <si>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</si>
  <si>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</si>
  <si>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</si>
  <si>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</si>
  <si>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</si>
  <si>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</si>
  <si>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</si>
  <si>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</si>
  <si>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</si>
  <si>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</si>
  <si>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</si>
  <si>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</si>
  <si>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</si>
  <si>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</si>
  <si>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</si>
  <si>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</si>
  <si>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</si>
  <si>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</si>
  <si>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</si>
  <si>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</si>
  <si>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</si>
  <si>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</si>
  <si>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</si>
  <si>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</si>
  <si>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</si>
  <si>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</si>
  <si>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</si>
  <si>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</si>
  <si>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</si>
  <si>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</si>
  <si>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</si>
  <si>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</si>
  <si>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</si>
  <si>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</si>
  <si>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</si>
  <si>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</si>
  <si>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</si>
  <si>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</si>
  <si>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</si>
  <si>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</si>
  <si>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</si>
  <si>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</si>
  <si>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</si>
  <si>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</si>
  <si>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</si>
  <si>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</si>
  <si>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</si>
  <si>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</si>
  <si>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</si>
  <si>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</si>
  <si>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</si>
  <si>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</si>
  <si>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</si>
  <si>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</si>
  <si>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</si>
  <si>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</si>
  <si>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</si>
  <si>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</si>
  <si>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</si>
  <si>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</si>
  <si>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</si>
  <si>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</si>
  <si>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</si>
  <si>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</si>
  <si>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</si>
  <si>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</si>
  <si>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</si>
  <si>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</si>
  <si>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</si>
  <si>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</si>
  <si>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</si>
  <si>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</si>
  <si>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</si>
  <si>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</si>
  <si>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</si>
  <si>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</si>
  <si>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</si>
  <si>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</si>
  <si>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</si>
  <si>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</si>
  <si>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</si>
  <si>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</si>
  <si>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</si>
  <si>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</si>
  <si>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</si>
  <si>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</si>
  <si>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</si>
  <si>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</si>
  <si>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</si>
  <si>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</si>
  <si>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</si>
  <si>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</si>
  <si>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</si>
  <si>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</si>
  <si>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</si>
  <si>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</si>
  <si>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</si>
  <si>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</si>
  <si>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</si>
  <si>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</si>
  <si>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</si>
  <si>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</si>
  <si>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</si>
  <si>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</si>
  <si>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</si>
  <si>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</si>
  <si>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</si>
  <si>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</si>
  <si>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</si>
  <si>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</si>
  <si>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</si>
  <si>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</si>
  <si>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</si>
  <si>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</si>
  <si>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</si>
  <si>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</si>
  <si>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</si>
  <si>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</si>
  <si>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</si>
  <si>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</si>
  <si>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</si>
  <si>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</si>
  <si>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</si>
  <si>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</si>
  <si>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</si>
  <si>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</si>
  <si>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</si>
  <si>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</si>
  <si>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</si>
  <si>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</si>
  <si>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</si>
  <si>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</si>
  <si>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</si>
  <si>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</si>
  <si>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</si>
  <si>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</si>
  <si>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</si>
  <si>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</si>
  <si>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</si>
  <si>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</si>
  <si>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</si>
  <si>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</si>
  <si>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</si>
  <si>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</si>
  <si>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</si>
  <si>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</si>
  <si>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</si>
  <si>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</si>
  <si>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</si>
  <si>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</si>
  <si>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</si>
  <si>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</si>
  <si>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</si>
  <si>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</si>
  <si>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</si>
  <si>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</si>
  <si>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</si>
  <si>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</si>
  <si>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</si>
  <si>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</si>
  <si>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</si>
  <si>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</si>
  <si>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</si>
  <si>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</si>
  <si>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</si>
  <si>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</si>
  <si>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</si>
  <si>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</si>
  <si>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</si>
  <si>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</si>
  <si>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</si>
  <si>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</si>
  <si>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</si>
  <si>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</si>
  <si>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</si>
  <si>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</si>
  <si>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</si>
  <si>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</si>
  <si>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</si>
  <si>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</si>
  <si>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</si>
  <si>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</si>
  <si>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</si>
  <si>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</si>
  <si>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</si>
  <si>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</si>
  <si>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</si>
  <si>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</si>
  <si>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</si>
  <si>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</si>
  <si>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</si>
  <si>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</si>
  <si>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</si>
  <si>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</si>
  <si>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</si>
  <si>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</si>
  <si>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</si>
  <si>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</si>
  <si>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</si>
  <si>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</si>
  <si>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</si>
  <si>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</si>
  <si>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</si>
  <si>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</si>
  <si>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</si>
  <si>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</si>
  <si>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</si>
  <si>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</si>
  <si>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</si>
  <si>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</si>
  <si>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</si>
  <si>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</si>
  <si>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</si>
  <si>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</si>
  <si>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</si>
  <si>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</si>
  <si>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</si>
  <si>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</si>
  <si>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</si>
  <si>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</si>
  <si>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</si>
  <si>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</si>
  <si>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</si>
  <si>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</si>
  <si>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</si>
  <si>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</si>
  <si>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</si>
  <si>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</si>
  <si>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</si>
  <si>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</si>
  <si>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</si>
  <si>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</si>
  <si>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</si>
  <si>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</si>
  <si>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</si>
  <si>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</si>
  <si>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</si>
  <si>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</si>
  <si>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</si>
  <si>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</si>
  <si>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</si>
  <si>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</si>
  <si>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</si>
  <si>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</si>
  <si>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</si>
  <si>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</si>
  <si>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</si>
  <si>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</si>
  <si>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</si>
  <si>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</si>
  <si>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</si>
  <si>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</si>
  <si>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</si>
  <si>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</si>
  <si>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</si>
  <si>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</si>
  <si>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</si>
  <si>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</si>
  <si>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</si>
  <si>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</si>
  <si>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</si>
  <si>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</si>
  <si>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</si>
  <si>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</si>
  <si>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</si>
  <si>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</si>
  <si>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</si>
  <si>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</si>
  <si>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</si>
  <si>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</si>
  <si>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</si>
  <si>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</si>
  <si>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</si>
  <si>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</si>
  <si>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</si>
  <si>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</si>
  <si>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</si>
  <si>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</si>
  <si>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</si>
  <si>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</si>
  <si>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</si>
  <si>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</si>
  <si>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</si>
  <si>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</si>
  <si>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</si>
  <si>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</si>
  <si>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</si>
  <si>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</si>
  <si>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</si>
  <si>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</si>
  <si>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</si>
  <si>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</si>
  <si>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</si>
  <si>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</si>
  <si>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</si>
  <si>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</si>
  <si>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</si>
  <si>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</si>
  <si>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</si>
  <si>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</si>
  <si>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</si>
  <si>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</si>
  <si>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</si>
  <si>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</si>
  <si>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</si>
  <si>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</si>
  <si>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</si>
  <si>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</si>
  <si>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</si>
  <si>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</si>
  <si>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</si>
  <si>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</si>
  <si>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</si>
  <si>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</si>
  <si>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</si>
  <si>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</si>
  <si>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</si>
  <si>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</si>
  <si>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</si>
  <si>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</si>
  <si>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</si>
  <si>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</si>
  <si>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</si>
  <si>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</si>
  <si>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</si>
  <si>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</si>
  <si>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</si>
  <si>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</si>
  <si>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</si>
  <si>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</si>
  <si>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</si>
  <si>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</si>
  <si>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</si>
  <si>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</si>
  <si>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</si>
  <si>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</si>
  <si>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</si>
  <si>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</si>
  <si>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</si>
  <si>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</si>
  <si>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</si>
  <si>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</si>
  <si>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</si>
  <si>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</si>
  <si>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</si>
  <si>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</si>
  <si>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</si>
  <si>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</si>
  <si>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</si>
  <si>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</si>
  <si>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</si>
  <si>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</si>
  <si>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</si>
  <si>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</si>
  <si>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</si>
  <si>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</si>
  <si>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</si>
  <si>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</si>
  <si>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</si>
  <si>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</si>
  <si>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</si>
  <si>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</si>
  <si>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</si>
  <si>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</si>
  <si>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</si>
  <si>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</si>
  <si>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</si>
  <si>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</si>
  <si>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</si>
  <si>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</si>
  <si>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</si>
  <si>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</si>
  <si>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</si>
  <si>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</si>
  <si>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</si>
  <si>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</si>
  <si>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</si>
  <si>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</si>
  <si>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</si>
  <si>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</si>
  <si>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</si>
  <si>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</si>
  <si>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</si>
  <si>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</si>
  <si>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</si>
  <si>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</si>
  <si>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</si>
  <si>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</si>
  <si>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</si>
  <si>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</si>
  <si>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</si>
  <si>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</si>
  <si>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</si>
  <si>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</si>
  <si>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</si>
  <si>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</si>
  <si>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</si>
  <si>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</si>
  <si>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</si>
  <si>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</si>
  <si>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</si>
  <si>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</si>
  <si>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</si>
  <si>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</si>
  <si>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</si>
  <si>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</si>
  <si>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</si>
  <si>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</si>
  <si>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</si>
  <si>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</si>
  <si>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</si>
  <si>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</si>
  <si>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</si>
  <si>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</si>
  <si>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</si>
  <si>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</si>
  <si>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</si>
  <si>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</si>
  <si>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</si>
  <si>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</si>
  <si>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</si>
  <si>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</si>
  <si>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</si>
  <si>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</si>
  <si>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</si>
  <si>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</si>
  <si>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</si>
  <si>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</si>
  <si>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</si>
  <si>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</si>
  <si>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</si>
  <si>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</si>
  <si>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</si>
  <si>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</si>
  <si>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</si>
  <si>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</si>
  <si>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</si>
  <si>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</si>
  <si>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</si>
  <si>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</si>
  <si>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</si>
  <si>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</si>
  <si>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</si>
  <si>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</si>
  <si>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</si>
  <si>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</si>
  <si>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</si>
  <si>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</si>
  <si>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</si>
  <si>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</si>
  <si>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</si>
  <si>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</si>
  <si>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</si>
  <si>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</si>
  <si>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</si>
  <si>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</si>
  <si>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</si>
  <si>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</si>
  <si>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</si>
  <si>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</si>
  <si>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</si>
  <si>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</si>
  <si>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</si>
  <si>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</si>
  <si>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</si>
  <si>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</si>
  <si>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</si>
  <si>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</si>
  <si>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</si>
  <si>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</si>
  <si>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</si>
  <si>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</si>
  <si>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</si>
  <si>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</si>
  <si>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</si>
  <si>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</si>
  <si>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</si>
  <si>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</si>
  <si>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</si>
  <si>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</si>
  <si>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</si>
  <si>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</si>
  <si>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</si>
  <si>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</si>
  <si>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</si>
  <si>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</si>
  <si>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</si>
  <si>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</si>
  <si>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</si>
  <si>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</si>
  <si>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</si>
  <si>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</si>
  <si>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</si>
  <si>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</si>
  <si>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</si>
  <si>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</si>
  <si>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</si>
  <si>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</si>
  <si>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</si>
  <si>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</si>
  <si>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</si>
  <si>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</si>
  <si>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</si>
  <si>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</si>
  <si>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</si>
  <si>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</si>
  <si>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</si>
  <si>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</si>
  <si>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</si>
  <si>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</si>
  <si>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</si>
  <si>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</si>
  <si>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</si>
  <si>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</si>
  <si>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</si>
  <si>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</si>
  <si>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</si>
  <si>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</si>
  <si>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</si>
  <si>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</si>
  <si>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</si>
  <si>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</si>
  <si>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</si>
  <si>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</si>
  <si>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</si>
  <si>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</si>
  <si>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</si>
  <si>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</si>
  <si>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</si>
  <si>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</si>
  <si>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</si>
  <si>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</si>
  <si>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</si>
  <si>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</si>
  <si>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</si>
  <si>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</si>
  <si>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</si>
  <si>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</si>
  <si>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</si>
  <si>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</si>
  <si>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</si>
  <si>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</si>
  <si>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</si>
  <si>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</si>
  <si>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</si>
  <si>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</si>
  <si>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</si>
  <si>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</si>
  <si>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</si>
  <si>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</si>
  <si>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</si>
  <si>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</si>
  <si>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</si>
  <si>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</si>
  <si>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</si>
  <si>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</si>
  <si>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</si>
  <si>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</si>
  <si>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</si>
  <si>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</si>
  <si>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</si>
  <si>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</si>
  <si>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</si>
  <si>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</si>
  <si>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</si>
  <si>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</si>
  <si>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</si>
  <si>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</si>
  <si>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</si>
  <si>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</si>
  <si>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</si>
  <si>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</si>
  <si>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</si>
  <si>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</si>
  <si>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</si>
  <si>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</si>
  <si>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</si>
  <si>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</si>
  <si>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</si>
  <si>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</si>
  <si>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</si>
  <si>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</si>
  <si>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</si>
  <si>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</si>
  <si>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</si>
  <si>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</si>
  <si>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</si>
  <si>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</si>
  <si>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</si>
  <si>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</si>
  <si>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</si>
  <si>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</si>
  <si>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</si>
  <si>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</si>
  <si>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</si>
  <si>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</si>
  <si>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</si>
  <si>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</si>
  <si>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</si>
  <si>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</si>
  <si>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</si>
  <si>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</si>
  <si>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</si>
  <si>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</si>
  <si>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</si>
  <si>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</si>
  <si>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</si>
  <si>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</si>
  <si>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</si>
  <si>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</si>
  <si>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</si>
  <si>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</si>
  <si>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</si>
  <si>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</si>
  <si>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</si>
  <si>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</si>
  <si>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</si>
  <si>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</si>
  <si>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</si>
  <si>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</si>
  <si>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</si>
  <si>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</si>
  <si>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</si>
  <si>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</si>
  <si>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</si>
  <si>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</si>
  <si>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</si>
  <si>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</si>
  <si>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</si>
  <si>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</si>
  <si>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</si>
  <si>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</si>
  <si>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</si>
  <si>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</si>
  <si>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</si>
  <si>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</si>
  <si>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</si>
  <si>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</si>
  <si>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</si>
  <si>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</si>
  <si>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</si>
  <si>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</si>
  <si>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</si>
  <si>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</si>
  <si>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</si>
  <si>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</si>
  <si>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</si>
  <si>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</si>
  <si>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</si>
  <si>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</si>
  <si>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</si>
  <si>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</si>
  <si>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</si>
  <si>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</si>
  <si>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</si>
  <si>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</si>
  <si>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</si>
  <si>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</si>
  <si>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</si>
  <si>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</si>
  <si>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</si>
  <si>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</si>
  <si>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</si>
  <si>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</si>
  <si>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</si>
  <si>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</si>
  <si>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</si>
  <si>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</si>
  <si>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</si>
  <si>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</si>
  <si>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</si>
  <si>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</si>
  <si>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</si>
  <si>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</si>
  <si>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</si>
  <si>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</si>
  <si>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</si>
  <si>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</si>
  <si>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</si>
  <si>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</si>
  <si>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</si>
  <si>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</si>
  <si>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</si>
  <si>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</si>
  <si>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</si>
  <si>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</si>
  <si>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</si>
  <si>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</si>
  <si>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</si>
  <si>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</si>
  <si>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</si>
  <si>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</si>
  <si>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</si>
  <si>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</si>
  <si>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</si>
  <si>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</si>
  <si>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</si>
  <si>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</si>
  <si>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</si>
  <si>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</si>
  <si>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</si>
  <si>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</si>
  <si>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</si>
  <si>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</si>
  <si>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</si>
  <si>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</si>
  <si>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</si>
  <si>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</si>
  <si>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</si>
  <si>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</si>
  <si>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</si>
  <si>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</si>
  <si>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</si>
  <si>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</si>
  <si>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</si>
  <si>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</si>
  <si>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</si>
  <si>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</si>
  <si>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</si>
  <si>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</si>
  <si>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</si>
  <si>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</si>
  <si>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</si>
  <si>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</si>
  <si>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</si>
  <si>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</si>
  <si>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</si>
  <si>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</si>
  <si>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</si>
  <si>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</si>
  <si>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</si>
  <si>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</si>
  <si>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</si>
  <si>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</si>
  <si>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</si>
  <si>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</si>
  <si>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</si>
  <si>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</si>
  <si>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</si>
  <si>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</si>
  <si>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</si>
  <si>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</si>
  <si>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</si>
  <si>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</si>
  <si>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</si>
  <si>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</si>
  <si>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</si>
  <si>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</si>
  <si>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</si>
  <si>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</si>
  <si>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</si>
  <si>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</si>
  <si>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</si>
  <si>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</si>
  <si>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</si>
  <si>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</si>
  <si>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</si>
  <si>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</si>
  <si>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</si>
  <si>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</si>
  <si>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</si>
  <si>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</si>
  <si>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</si>
  <si>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</si>
  <si>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</si>
  <si>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</si>
  <si>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</si>
  <si>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</si>
  <si>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</si>
  <si>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</si>
  <si>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</si>
  <si>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</si>
  <si>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</si>
  <si>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</si>
  <si>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</si>
  <si>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</si>
  <si>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</si>
  <si>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</si>
  <si>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</si>
  <si>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</si>
  <si>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</si>
  <si>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</si>
  <si>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</si>
  <si>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</si>
  <si>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</si>
  <si>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</si>
  <si>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</si>
  <si>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</si>
  <si>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</si>
  <si>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</si>
  <si>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</si>
  <si>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</si>
  <si>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</si>
  <si>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</si>
  <si>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</si>
  <si>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</si>
  <si>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</si>
  <si>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</si>
  <si>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</si>
  <si>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</si>
  <si>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</si>
  <si>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</si>
  <si>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</si>
  <si>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</si>
  <si>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</si>
  <si>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</si>
  <si>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</si>
  <si>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</si>
  <si>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</si>
  <si>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</si>
  <si>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</si>
  <si>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</si>
  <si>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</si>
  <si>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</si>
  <si>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</si>
  <si>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</si>
  <si>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</si>
  <si>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</si>
  <si>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</si>
  <si>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</si>
  <si>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</si>
  <si>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</si>
  <si>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</si>
  <si>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</si>
  <si>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</si>
  <si>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</si>
  <si>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</si>
  <si>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</si>
  <si>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</si>
  <si>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</si>
  <si>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</si>
  <si>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</si>
  <si>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</si>
  <si>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</si>
  <si>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</si>
  <si>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</si>
  <si>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</si>
  <si>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</si>
  <si>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</si>
  <si>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</si>
  <si>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</si>
  <si>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</si>
  <si>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</si>
  <si>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</si>
  <si>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</si>
  <si>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</si>
  <si>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</si>
  <si>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</si>
  <si>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</si>
  <si>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</si>
  <si>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</si>
  <si>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</si>
  <si>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</si>
  <si>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</si>
  <si>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</si>
  <si>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</si>
  <si>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</si>
  <si>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</si>
  <si>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</si>
  <si>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</si>
  <si>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</si>
  <si>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</si>
  <si>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</si>
  <si>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</si>
  <si>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</si>
  <si>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</si>
  <si>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</si>
  <si>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</si>
  <si>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</si>
  <si>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</si>
  <si>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</si>
  <si>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</si>
  <si>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</si>
  <si>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</si>
  <si>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</si>
  <si>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</si>
  <si>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</si>
  <si>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</si>
  <si>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</si>
  <si>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</si>
  <si>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</si>
  <si>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</si>
  <si>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</si>
  <si>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</si>
  <si>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</si>
  <si>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</si>
  <si>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</si>
  <si>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</si>
  <si>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</si>
  <si>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</si>
  <si>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</si>
  <si>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</si>
  <si>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</si>
  <si>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</si>
  <si>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</si>
  <si>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</si>
  <si>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</si>
  <si>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</si>
  <si>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</si>
  <si>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</si>
  <si>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</si>
  <si>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</si>
  <si>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</si>
  <si>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</si>
  <si>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</si>
  <si>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</si>
  <si>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</si>
  <si>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</si>
  <si>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</si>
  <si>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</si>
  <si>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</si>
  <si>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</si>
  <si>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</si>
  <si>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</si>
  <si>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</si>
  <si>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</si>
  <si>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</si>
  <si>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</si>
  <si>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</si>
  <si>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</si>
  <si>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</si>
  <si>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</si>
  <si>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</si>
  <si>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</si>
  <si>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</si>
  <si>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</si>
  <si>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</si>
  <si>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</si>
  <si>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</si>
  <si>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</si>
  <si>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</si>
  <si>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</si>
  <si>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</si>
  <si>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</si>
  <si>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</si>
  <si>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</si>
  <si>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</si>
  <si>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</si>
  <si>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</si>
  <si>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</si>
  <si>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</si>
  <si>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</si>
  <si>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</si>
  <si>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</si>
  <si>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</si>
  <si>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</si>
  <si>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</si>
  <si>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</si>
  <si>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</si>
  <si>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</si>
  <si>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</si>
  <si>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</si>
  <si>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</si>
  <si>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</si>
  <si>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</si>
  <si>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</si>
  <si>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</si>
  <si>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</si>
  <si>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</si>
  <si>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</si>
  <si>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</si>
  <si>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</si>
  <si>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</si>
  <si>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</si>
  <si>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</si>
  <si>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</si>
  <si>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</si>
  <si>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</si>
  <si>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</si>
  <si>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</si>
  <si>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</si>
  <si>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</si>
  <si>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</si>
  <si>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</si>
  <si>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</si>
  <si>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</si>
  <si>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</si>
  <si>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</si>
  <si>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</si>
  <si>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</si>
  <si>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</si>
  <si>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</si>
  <si>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</si>
  <si>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</si>
  <si>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</si>
  <si>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</si>
  <si>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</si>
  <si>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</si>
  <si>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</si>
  <si>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</si>
  <si>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</si>
  <si>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</si>
  <si>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</si>
  <si>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</si>
  <si>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</si>
  <si>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</si>
  <si>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</si>
  <si>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</si>
  <si>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</si>
  <si>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</si>
  <si>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</si>
  <si>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</si>
  <si>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</si>
  <si>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</si>
  <si>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</si>
  <si>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</si>
  <si>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</si>
  <si>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</si>
  <si>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</si>
  <si>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</si>
  <si>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</si>
  <si>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</si>
  <si>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</si>
  <si>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</si>
  <si>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</si>
  <si>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</si>
  <si>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</si>
  <si>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</si>
  <si>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</si>
  <si>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</si>
  <si>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</si>
  <si>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</si>
  <si>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</si>
  <si>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</si>
  <si>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</si>
  <si>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</si>
  <si>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</si>
  <si>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</si>
  <si>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</si>
  <si>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</si>
  <si>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</si>
  <si>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</si>
  <si>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</si>
  <si>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</si>
  <si>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</si>
  <si>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</si>
  <si>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</si>
  <si>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</si>
  <si>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</si>
  <si>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</si>
  <si>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</si>
  <si>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</si>
  <si>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</si>
  <si>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</si>
  <si>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</si>
  <si>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</si>
  <si>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</si>
  <si>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</si>
  <si>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</si>
  <si>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</si>
  <si>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</si>
  <si>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</si>
  <si>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</si>
  <si>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</si>
  <si>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</si>
  <si>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</si>
  <si>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</si>
  <si>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</si>
  <si>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</si>
  <si>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</si>
  <si>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</si>
  <si>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</si>
  <si>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</si>
  <si>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</si>
  <si>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</si>
  <si>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</si>
  <si>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</si>
  <si>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</si>
  <si>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</si>
  <si>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</si>
  <si>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</si>
  <si>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</si>
  <si>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</si>
  <si>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</si>
  <si>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</si>
  <si>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</si>
  <si>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</si>
  <si>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</si>
  <si>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</si>
  <si>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</si>
  <si>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</si>
  <si>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</si>
  <si>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</si>
  <si>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</si>
  <si>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</si>
  <si>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</si>
  <si>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</si>
  <si>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</si>
  <si>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</si>
  <si>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</si>
  <si>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</si>
  <si>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</si>
  <si>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</si>
  <si>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</si>
  <si>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</si>
  <si>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</si>
  <si>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</si>
  <si>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</si>
  <si>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</si>
  <si>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</si>
  <si>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</si>
  <si>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</si>
  <si>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</si>
  <si>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</si>
  <si>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</si>
  <si>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</si>
  <si>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</si>
  <si>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</si>
  <si>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</si>
  <si>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</si>
  <si>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</si>
  <si>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</si>
  <si>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</si>
  <si>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</si>
  <si>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</si>
  <si>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</si>
  <si>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</si>
  <si>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</si>
  <si>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</si>
  <si>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</si>
  <si>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</si>
  <si>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</si>
  <si>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</si>
  <si>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</si>
  <si>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</si>
  <si>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</si>
  <si>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</si>
  <si>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</si>
  <si>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</si>
  <si>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</si>
  <si>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</si>
  <si>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</si>
  <si>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</si>
  <si>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</si>
  <si>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</si>
  <si>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</si>
  <si>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</si>
  <si>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</si>
  <si>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</si>
  <si>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</si>
  <si>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</si>
  <si>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</si>
  <si>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</si>
  <si>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</si>
  <si>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</si>
  <si>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</si>
  <si>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</si>
  <si>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</si>
  <si>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</si>
  <si>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</si>
  <si>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</si>
  <si>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</si>
  <si>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</si>
  <si>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</si>
  <si>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</si>
  <si>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</si>
  <si>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</si>
  <si>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</si>
  <si>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</si>
  <si>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</si>
  <si>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</si>
  <si>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</si>
  <si>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</si>
  <si>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</si>
  <si>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</si>
  <si>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</si>
  <si>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</si>
  <si>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</si>
  <si>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</si>
  <si>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</si>
  <si>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</si>
  <si>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</si>
  <si>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</si>
  <si>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</si>
  <si>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</si>
  <si>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</si>
  <si>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</si>
  <si>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</si>
  <si>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</si>
  <si>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</si>
  <si>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</si>
  <si>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</si>
  <si>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</si>
  <si>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</si>
  <si>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</si>
  <si>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</si>
  <si>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</si>
  <si>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</si>
  <si>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</si>
  <si>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</si>
  <si>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</si>
  <si>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</si>
  <si>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</si>
  <si>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</si>
  <si>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</si>
  <si>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</si>
  <si>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</si>
  <si>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</si>
  <si>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</si>
  <si>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</si>
  <si>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</si>
  <si>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</si>
  <si>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</si>
  <si>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</si>
  <si>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</si>
  <si>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</si>
  <si>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</si>
  <si>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</si>
  <si>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</si>
  <si>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</si>
  <si>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</si>
  <si>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</si>
  <si>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</si>
  <si>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</si>
  <si>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</si>
  <si>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</si>
  <si>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</si>
  <si>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</si>
  <si>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</si>
  <si>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</si>
  <si>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</si>
  <si>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</si>
  <si>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</si>
  <si>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</si>
  <si>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</si>
  <si>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</si>
  <si>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</si>
  <si>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</si>
  <si>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</si>
  <si>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</si>
  <si>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</si>
  <si>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</si>
  <si>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</si>
  <si>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</si>
  <si>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</si>
  <si>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</si>
  <si>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</si>
  <si>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</si>
  <si>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</si>
  <si>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</si>
  <si>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</si>
  <si>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</si>
  <si>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</si>
  <si>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</si>
  <si>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</si>
  <si>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</si>
  <si>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</si>
  <si>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</si>
  <si>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</si>
  <si>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</si>
  <si>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</si>
  <si>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</si>
  <si>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</si>
  <si>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</si>
  <si>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</si>
  <si>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</si>
  <si>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</si>
  <si>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</si>
  <si>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</si>
  <si>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</si>
  <si>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</si>
  <si>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</si>
  <si>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</si>
  <si>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</si>
  <si>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</si>
  <si>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</si>
  <si>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</si>
  <si>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</si>
  <si>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</si>
  <si>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</si>
  <si>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</si>
  <si>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</si>
  <si>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</si>
  <si>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</si>
  <si>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</si>
  <si>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</si>
  <si>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</si>
  <si>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</si>
  <si>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</si>
  <si>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</si>
  <si>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</si>
  <si>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</si>
  <si>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</si>
  <si>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</si>
  <si>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</si>
  <si>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</si>
  <si>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</si>
  <si>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</si>
  <si>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</si>
  <si>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</si>
  <si>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</si>
  <si>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</si>
  <si>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</si>
  <si>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</si>
  <si>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</si>
  <si>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</si>
  <si>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</si>
  <si>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</si>
  <si>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</si>
  <si>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</si>
  <si>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</si>
  <si>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</si>
  <si>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</si>
  <si>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</si>
  <si>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</si>
  <si>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</si>
  <si>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</si>
  <si>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</si>
  <si>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</si>
  <si>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</si>
  <si>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</si>
  <si>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</si>
  <si>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</si>
  <si>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</si>
  <si>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</si>
  <si>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</si>
  <si>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</si>
  <si>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</si>
  <si>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</si>
  <si>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</si>
  <si>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</si>
  <si>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</si>
  <si>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</si>
  <si>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</si>
  <si>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</si>
  <si>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</si>
  <si>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</si>
  <si>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</si>
  <si>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</si>
  <si>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</si>
  <si>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</si>
  <si>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</si>
  <si>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</si>
  <si>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</si>
  <si>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</si>
  <si>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</si>
  <si>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</si>
  <si>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</si>
  <si>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</si>
  <si>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</si>
  <si>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</si>
  <si>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</si>
  <si>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</si>
  <si>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</si>
  <si>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</si>
  <si>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</si>
  <si>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</si>
  <si>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</si>
  <si>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</si>
  <si>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</si>
  <si>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</si>
  <si>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</si>
  <si>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</si>
  <si>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</si>
  <si>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</si>
  <si>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</si>
  <si>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</si>
  <si>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</si>
  <si>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</si>
  <si>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</si>
  <si>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</si>
  <si>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</si>
  <si>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</si>
  <si>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</si>
  <si>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</si>
  <si>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</si>
  <si>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</si>
  <si>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</si>
  <si>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</si>
  <si>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</si>
  <si>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</si>
  <si>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</si>
  <si>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</si>
  <si>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</si>
  <si>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</si>
  <si>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</si>
  <si>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</si>
  <si>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</si>
  <si>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</si>
  <si>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</si>
  <si>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</si>
  <si>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</si>
  <si>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</si>
  <si>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</si>
  <si>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</si>
  <si>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</si>
  <si>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</si>
  <si>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</si>
  <si>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</si>
  <si>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</si>
  <si>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</si>
  <si>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</si>
  <si>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</si>
  <si>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</si>
  <si>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</si>
  <si>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</si>
  <si>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</si>
  <si>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</si>
  <si>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</si>
  <si>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</si>
  <si>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</si>
  <si>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</si>
  <si>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</si>
  <si>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</si>
  <si>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</si>
  <si>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</si>
  <si>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</si>
  <si>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</si>
  <si>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</si>
  <si>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</si>
  <si>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</si>
  <si>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</si>
  <si>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</si>
  <si>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</si>
  <si>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</si>
  <si>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</si>
  <si>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</si>
  <si>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</si>
  <si>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</si>
  <si>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</si>
  <si>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</si>
  <si>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</si>
  <si>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</si>
  <si>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</si>
  <si>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</si>
  <si>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</si>
  <si>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</si>
  <si>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</si>
  <si>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</si>
  <si>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</si>
  <si>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</si>
  <si>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</si>
  <si>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</si>
  <si>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</si>
  <si>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</si>
  <si>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</si>
  <si>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</si>
  <si>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</si>
  <si>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</si>
  <si>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</si>
  <si>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</si>
  <si>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</si>
  <si>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</si>
  <si>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</si>
  <si>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</si>
  <si>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</si>
  <si>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</si>
  <si>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</si>
  <si>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</si>
  <si>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</si>
  <si>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</si>
  <si>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</si>
  <si>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</si>
  <si>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</si>
  <si>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</si>
  <si>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</si>
  <si>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</si>
  <si>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</si>
  <si>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</si>
  <si>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</si>
  <si>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</si>
  <si>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</si>
  <si>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</si>
  <si>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</si>
  <si>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</si>
  <si>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</si>
  <si>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</si>
  <si>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</si>
  <si>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</si>
  <si>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</si>
  <si>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</si>
  <si>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</si>
  <si>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</si>
  <si>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</si>
  <si>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</si>
  <si>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</si>
  <si>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</si>
  <si>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</si>
  <si>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</si>
  <si>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</si>
  <si>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</si>
  <si>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</si>
  <si>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</si>
  <si>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</si>
  <si>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</si>
  <si>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</si>
  <si>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</si>
  <si>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</si>
  <si>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</si>
  <si>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</si>
  <si>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</si>
  <si>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</si>
  <si>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</si>
  <si>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</si>
  <si>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</si>
  <si>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</si>
  <si>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</si>
  <si>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</si>
  <si>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</si>
  <si>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</si>
  <si>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</si>
  <si>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</si>
  <si>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</si>
  <si>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</si>
  <si>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</si>
  <si>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</si>
  <si>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</si>
  <si>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</si>
  <si>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</si>
  <si>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</si>
  <si>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</si>
  <si>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</si>
  <si>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</si>
  <si>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</si>
  <si>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</si>
  <si>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</si>
  <si>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</si>
  <si>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</si>
  <si>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</si>
  <si>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</si>
  <si>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</si>
  <si>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</si>
  <si>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</si>
  <si>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</si>
  <si>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</si>
  <si>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</si>
  <si>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</si>
  <si>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</si>
  <si>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</si>
  <si>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</si>
  <si>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</si>
  <si>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</si>
  <si>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</si>
  <si>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</si>
  <si>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</si>
  <si>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</si>
  <si>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</si>
  <si>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</si>
  <si>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</si>
  <si>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</si>
  <si>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</si>
  <si>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</si>
  <si>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</si>
  <si>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</si>
  <si>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</si>
  <si>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</si>
  <si>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</si>
  <si>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</si>
  <si>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</si>
  <si>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</si>
  <si>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</si>
  <si>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</si>
  <si>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</si>
  <si>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</si>
  <si>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</si>
  <si>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</si>
  <si>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</si>
  <si>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</si>
  <si>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</si>
  <si>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</si>
  <si>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</si>
  <si>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</si>
  <si>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</si>
  <si>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</si>
  <si>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</si>
  <si>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</si>
  <si>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</si>
  <si>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</si>
  <si>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</si>
  <si>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</si>
  <si>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</si>
  <si>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</si>
  <si>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</si>
  <si>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</si>
  <si>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</si>
  <si>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</si>
  <si>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</si>
  <si>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</si>
  <si>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</si>
  <si>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</si>
  <si>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</si>
  <si>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</si>
  <si>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</si>
  <si>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</si>
  <si>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</si>
  <si>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</si>
  <si>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</si>
  <si>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</si>
  <si>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</si>
  <si>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</si>
  <si>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</si>
  <si>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</si>
  <si>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</si>
  <si>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</si>
  <si>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</si>
  <si>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</si>
  <si>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</si>
  <si>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</si>
  <si>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</si>
  <si>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</si>
  <si>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</si>
  <si>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</si>
  <si>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</si>
  <si>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</si>
  <si>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</si>
  <si>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</si>
  <si>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</si>
  <si>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</si>
  <si>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</si>
  <si>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</si>
  <si>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</si>
  <si>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</si>
  <si>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</si>
  <si>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</si>
  <si>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</si>
  <si>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</si>
  <si>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</si>
  <si>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</si>
  <si>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</si>
  <si>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</si>
  <si>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</si>
  <si>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</si>
  <si>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</si>
  <si>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</si>
  <si>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</si>
  <si>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</si>
  <si>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</si>
  <si>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</si>
  <si>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</si>
  <si>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</si>
  <si>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</si>
  <si>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</si>
  <si>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</si>
  <si>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</si>
  <si>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</si>
  <si>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</si>
  <si>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</si>
  <si>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</si>
  <si>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</si>
  <si>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</si>
  <si>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</si>
  <si>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</si>
  <si>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</si>
  <si>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</si>
  <si>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</si>
  <si>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</si>
  <si>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</si>
  <si>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</si>
  <si>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</si>
  <si>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</si>
  <si>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</si>
  <si>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</si>
  <si>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</si>
  <si>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</si>
  <si>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</si>
  <si>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</si>
  <si>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</si>
  <si>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</si>
  <si>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</si>
  <si>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</si>
  <si>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</si>
  <si>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</si>
  <si>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</si>
  <si>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</si>
  <si>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</si>
  <si>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</si>
  <si>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</si>
  <si>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</si>
  <si>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</si>
  <si>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</si>
  <si>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</si>
  <si>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</si>
  <si>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</si>
  <si>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</si>
  <si>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</si>
  <si>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</si>
  <si>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</si>
  <si>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</si>
  <si>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</si>
  <si>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</si>
  <si>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</si>
  <si>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</si>
  <si>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</si>
  <si>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</si>
  <si>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</si>
  <si>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</si>
  <si>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</si>
  <si>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</si>
  <si>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</si>
  <si>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</si>
  <si>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</si>
  <si>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</si>
  <si>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</si>
  <si>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</si>
  <si>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</si>
  <si>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</si>
  <si>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</si>
  <si>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</si>
  <si>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</si>
  <si>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</si>
  <si>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</si>
  <si>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</si>
  <si>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</si>
  <si>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</si>
  <si>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</si>
  <si>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</si>
  <si>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</si>
  <si>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</si>
  <si>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</si>
  <si>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</si>
  <si>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</si>
  <si>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</si>
  <si>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</si>
  <si>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</si>
  <si>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</si>
  <si>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</si>
  <si>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</si>
  <si>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</si>
  <si>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</si>
  <si>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</si>
  <si>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</si>
  <si>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</si>
  <si>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</si>
  <si>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</si>
  <si>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</si>
  <si>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</si>
  <si>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</si>
  <si>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</si>
  <si>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</si>
  <si>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</si>
  <si>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</si>
  <si>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</si>
  <si>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</si>
  <si>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</si>
  <si>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</si>
  <si>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</si>
  <si>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</si>
  <si>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</si>
  <si>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</si>
  <si>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</si>
  <si>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</si>
  <si>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</si>
  <si>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</si>
  <si>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</si>
  <si>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</si>
  <si>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</si>
  <si>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</si>
  <si>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</si>
  <si>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</si>
  <si>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</si>
  <si>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</si>
  <si>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</si>
  <si>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</si>
  <si>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</si>
  <si>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</si>
  <si>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</si>
  <si>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</si>
  <si>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</si>
  <si>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</si>
  <si>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</si>
  <si>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</si>
  <si>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</si>
  <si>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</si>
  <si>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</si>
  <si>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</si>
  <si>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</si>
  <si>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</si>
  <si>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</si>
  <si>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</si>
  <si>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</si>
  <si>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</si>
  <si>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</si>
  <si>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</si>
  <si>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</si>
  <si>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</si>
  <si>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</si>
  <si>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</si>
  <si>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</si>
  <si>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</si>
  <si>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</si>
  <si>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</si>
  <si>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</si>
  <si>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</si>
  <si>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</si>
  <si>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</si>
  <si>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</si>
  <si>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</si>
  <si>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</si>
  <si>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</si>
  <si>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</si>
  <si>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</si>
  <si>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</si>
  <si>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</si>
  <si>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</si>
  <si>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</si>
  <si>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</si>
  <si>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</si>
  <si>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</si>
  <si>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</si>
  <si>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</si>
  <si>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</si>
  <si>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</si>
  <si>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</si>
  <si>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</si>
  <si>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</si>
  <si>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</si>
  <si>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</si>
  <si>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</si>
  <si>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</si>
  <si>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</si>
  <si>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</si>
  <si>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</si>
  <si>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</si>
  <si>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</si>
  <si>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</si>
  <si>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</si>
  <si>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</si>
  <si>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</si>
  <si>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</si>
  <si>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</si>
  <si>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</si>
  <si>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</si>
  <si>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</si>
  <si>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</si>
  <si>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</si>
  <si>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</si>
  <si>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</si>
  <si>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</si>
  <si>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</si>
  <si>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</si>
  <si>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</si>
  <si>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</si>
  <si>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</si>
  <si>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</si>
  <si>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</si>
  <si>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</si>
  <si>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</si>
  <si>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</si>
  <si>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</si>
  <si>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</si>
  <si>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</si>
  <si>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</si>
  <si>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</si>
  <si>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</si>
  <si>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</si>
  <si>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</si>
  <si>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</si>
  <si>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</si>
  <si>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</si>
  <si>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</si>
  <si>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</si>
  <si>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</si>
  <si>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</si>
  <si>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</si>
  <si>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</si>
  <si>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</si>
  <si>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</si>
  <si>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</si>
  <si>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</si>
  <si>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</si>
  <si>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</si>
  <si>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</si>
  <si>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</si>
  <si>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</si>
  <si>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</si>
  <si>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</si>
  <si>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</si>
  <si>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</si>
  <si>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</si>
  <si>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</si>
  <si>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</si>
  <si>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</si>
  <si>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</si>
  <si>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</si>
  <si>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</si>
  <si>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</si>
  <si>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</si>
  <si>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</si>
  <si>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</si>
  <si>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</si>
  <si>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</si>
  <si>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</si>
  <si>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</si>
  <si>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</si>
  <si>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</si>
  <si>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</si>
  <si>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</si>
  <si>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</si>
  <si>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</si>
  <si>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</si>
  <si>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</si>
  <si>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</si>
  <si>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</si>
  <si>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</si>
  <si>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</si>
  <si>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</si>
  <si>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</si>
  <si>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</si>
  <si>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</si>
  <si>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</si>
  <si>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</si>
  <si>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</si>
  <si>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</si>
  <si>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</si>
  <si>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</si>
  <si>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</si>
  <si>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</si>
  <si>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</si>
  <si>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</si>
  <si>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</si>
  <si>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</si>
  <si>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</si>
  <si>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</si>
  <si>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</si>
  <si>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</si>
  <si>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</si>
  <si>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</si>
  <si>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</si>
  <si>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</si>
  <si>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</si>
  <si>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</si>
  <si>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</si>
  <si>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</si>
  <si>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</si>
  <si>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</si>
  <si>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</si>
  <si>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</si>
  <si>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</si>
  <si>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</si>
  <si>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</si>
  <si>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</si>
  <si>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</si>
  <si>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</si>
  <si>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</si>
  <si>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</si>
  <si>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</si>
  <si>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</si>
  <si>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</si>
  <si>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</si>
  <si>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</si>
  <si>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</si>
  <si>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</si>
  <si>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</si>
  <si>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</si>
  <si>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</si>
  <si>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</si>
  <si>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</si>
  <si>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</si>
  <si>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</si>
  <si>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</si>
  <si>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</si>
  <si>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</si>
  <si>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</si>
  <si>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</si>
  <si>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</si>
  <si>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</si>
  <si>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</si>
  <si>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</si>
  <si>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</si>
  <si>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</si>
  <si>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</si>
  <si>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</si>
  <si>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</si>
  <si>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</si>
  <si>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</si>
  <si>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</si>
  <si>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</si>
  <si>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</si>
  <si>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</si>
  <si>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</si>
  <si>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</si>
  <si>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</si>
  <si>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</si>
  <si>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</si>
  <si>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</si>
  <si>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</si>
  <si>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</si>
  <si>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</si>
  <si>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</si>
  <si>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</si>
  <si>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</si>
  <si>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</si>
  <si>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</si>
  <si>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</si>
  <si>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</si>
  <si>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</si>
  <si>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</si>
  <si>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</si>
  <si>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</si>
  <si>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</si>
  <si>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</si>
  <si>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</si>
  <si>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</si>
  <si>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</si>
  <si>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</si>
  <si>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</si>
  <si>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</si>
  <si>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</si>
  <si>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</si>
  <si>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</si>
  <si>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</si>
  <si>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</si>
  <si>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</si>
  <si>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</si>
  <si>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</si>
  <si>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</si>
  <si>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</si>
  <si>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</si>
  <si>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</si>
  <si>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</si>
  <si>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</si>
  <si>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</si>
  <si>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</si>
  <si>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</si>
  <si>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</si>
  <si>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</si>
  <si>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</si>
  <si>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</si>
  <si>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</si>
  <si>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</si>
  <si>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</si>
  <si>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</si>
  <si>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</si>
  <si>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</si>
  <si>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</si>
  <si>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</si>
  <si>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</si>
  <si>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</si>
  <si>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</si>
  <si>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</si>
  <si>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</si>
  <si>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</si>
  <si>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</si>
  <si>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</si>
  <si>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</si>
  <si>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</si>
  <si>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</si>
  <si>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</si>
  <si>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</si>
  <si>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</si>
  <si>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</si>
  <si>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</si>
  <si>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</si>
  <si>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</si>
  <si>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</si>
  <si>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</si>
  <si>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</si>
  <si>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</si>
  <si>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</si>
  <si>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</si>
  <si>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</si>
  <si>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</si>
  <si>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</si>
  <si>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</si>
  <si>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</si>
  <si>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</si>
  <si>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</si>
  <si>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</si>
  <si>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</si>
  <si>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</si>
  <si>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</si>
  <si>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</si>
  <si>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</si>
  <si>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</si>
  <si>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</si>
  <si>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</si>
  <si>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</si>
  <si>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</si>
  <si>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</si>
  <si>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</si>
  <si>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</si>
  <si>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</si>
  <si>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</si>
  <si>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</si>
  <si>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</si>
  <si>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</si>
  <si>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</si>
  <si>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</si>
  <si>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</si>
  <si>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</si>
  <si>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</si>
  <si>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</si>
  <si>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</si>
  <si>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</si>
  <si>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</si>
  <si>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</si>
  <si>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</si>
  <si>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</si>
  <si>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</si>
  <si>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</si>
  <si>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</si>
  <si>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</si>
  <si>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</si>
  <si>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</si>
  <si>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</si>
  <si>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</si>
  <si>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</si>
  <si>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</si>
  <si>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</si>
  <si>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</si>
  <si>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</si>
  <si>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</si>
  <si>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</si>
  <si>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</si>
  <si>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</si>
  <si>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</si>
  <si>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</si>
  <si>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</si>
  <si>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</si>
  <si>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</si>
  <si>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</si>
  <si>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</si>
  <si>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</si>
  <si>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</si>
  <si>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</si>
  <si>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</si>
  <si>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</si>
  <si>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</si>
  <si>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</si>
  <si>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</si>
  <si>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</si>
  <si>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</si>
  <si>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</si>
  <si>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</si>
  <si>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</si>
  <si>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</si>
  <si>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</si>
  <si>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</si>
  <si>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</si>
  <si>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</si>
  <si>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</si>
  <si>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</si>
  <si>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</si>
  <si>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</si>
  <si>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</si>
  <si>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</si>
  <si>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</si>
  <si>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</si>
  <si>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</si>
  <si>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</si>
  <si>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</si>
  <si>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</si>
  <si>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</si>
  <si>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</si>
  <si>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</si>
  <si>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</si>
  <si>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</si>
  <si>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</si>
  <si>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</si>
  <si>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</si>
  <si>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</si>
  <si>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</si>
  <si>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</si>
  <si>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</si>
  <si>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</si>
  <si>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</si>
  <si>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</si>
  <si>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</si>
  <si>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</si>
  <si>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</si>
  <si>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</si>
  <si>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</si>
  <si>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</si>
  <si>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</si>
  <si>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</si>
  <si>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</si>
  <si>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</si>
  <si>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</si>
  <si>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</si>
  <si>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</si>
  <si>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</si>
  <si>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</si>
  <si>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</si>
  <si>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</si>
  <si>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</si>
  <si>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</si>
  <si>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</si>
  <si>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</si>
  <si>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</si>
  <si>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</si>
  <si>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</si>
  <si>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</si>
  <si>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</si>
  <si>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</si>
  <si>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</si>
  <si>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</si>
  <si>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</si>
  <si>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</si>
  <si>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</si>
  <si>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</si>
  <si>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</si>
  <si>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</si>
  <si>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</si>
  <si>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</si>
  <si>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</si>
  <si>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</si>
  <si>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</si>
  <si>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</si>
  <si>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</si>
  <si>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</si>
  <si>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</si>
  <si>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</si>
  <si>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</si>
  <si>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</si>
  <si>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</si>
  <si>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</si>
  <si>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</si>
  <si>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</si>
  <si>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</si>
  <si>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</si>
  <si>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</si>
  <si>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</si>
  <si>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</si>
  <si>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</si>
  <si>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</si>
  <si>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</si>
  <si>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</si>
  <si>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</si>
  <si>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</si>
  <si>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</si>
  <si>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</si>
  <si>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</si>
  <si>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</si>
  <si>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</si>
  <si>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</si>
  <si>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</si>
  <si>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</si>
  <si>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</si>
  <si>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</si>
  <si>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</si>
  <si>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</si>
  <si>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</si>
  <si>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</si>
  <si>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</si>
  <si>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</si>
  <si>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</si>
  <si>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</si>
  <si>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</si>
  <si>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</si>
  <si>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</si>
  <si>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</si>
  <si>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</si>
  <si>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</si>
  <si>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</si>
  <si>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</si>
  <si>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</si>
  <si>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</si>
  <si>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</si>
  <si>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</si>
  <si>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</si>
  <si>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</si>
  <si>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</si>
  <si>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</si>
  <si>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</si>
  <si>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</si>
  <si>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</si>
  <si>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</si>
  <si>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</si>
  <si>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</si>
  <si>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</si>
  <si>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</si>
  <si>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</si>
  <si>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</si>
  <si>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</si>
  <si>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</si>
  <si>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</si>
  <si>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</si>
  <si>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</si>
  <si>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</si>
  <si>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</si>
  <si>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</si>
  <si>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</si>
  <si>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</si>
  <si>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</si>
  <si>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</si>
  <si>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</si>
  <si>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</si>
  <si>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</si>
  <si>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</si>
  <si>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</si>
  <si>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</si>
  <si>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</si>
  <si>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</si>
  <si>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</si>
  <si>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</si>
  <si>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</si>
  <si>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</si>
  <si>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</si>
  <si>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</si>
  <si>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</si>
  <si>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</si>
  <si>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</si>
  <si>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</si>
  <si>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</si>
  <si>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</si>
  <si>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</si>
  <si>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</si>
  <si>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</si>
  <si>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</si>
  <si>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</si>
  <si>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</si>
  <si>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</si>
  <si>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</si>
  <si>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</si>
  <si>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</si>
  <si>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</si>
  <si>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</si>
  <si>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</si>
  <si>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</si>
  <si>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</si>
  <si>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</si>
  <si>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</si>
  <si>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</si>
  <si>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</si>
  <si>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</si>
  <si>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</si>
  <si>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</si>
  <si>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</si>
  <si>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</si>
  <si>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</si>
  <si>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</si>
  <si>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</si>
  <si>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</si>
  <si>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</si>
  <si>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</si>
  <si>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</si>
  <si>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</si>
  <si>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</si>
  <si>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</si>
  <si>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</si>
  <si>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</si>
  <si>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</si>
  <si>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</si>
  <si>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</si>
  <si>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</si>
  <si>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</si>
  <si>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</si>
  <si>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</si>
  <si>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</si>
  <si>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</si>
  <si>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</si>
  <si>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</si>
  <si>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</si>
  <si>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</si>
  <si>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</si>
  <si>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</si>
  <si>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</si>
  <si>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</si>
  <si>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</si>
  <si>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</si>
  <si>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</si>
  <si>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</si>
  <si>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</si>
  <si>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</si>
  <si>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</si>
  <si>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</si>
  <si>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</si>
  <si>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</si>
  <si>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</si>
  <si>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</si>
  <si>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</si>
  <si>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</si>
  <si>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</si>
  <si>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</si>
  <si>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</si>
  <si>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</si>
  <si>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</si>
  <si>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</si>
  <si>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</si>
  <si>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</si>
  <si>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</si>
  <si>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</si>
  <si>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</si>
  <si>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</si>
  <si>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</si>
  <si>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</si>
  <si>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</si>
  <si>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</si>
  <si>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</si>
  <si>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</si>
  <si>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</si>
  <si>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</si>
  <si>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</si>
  <si>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</si>
  <si>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</si>
  <si>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</si>
  <si>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</si>
  <si>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</si>
  <si>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</si>
  <si>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</si>
  <si>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</si>
  <si>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</si>
  <si>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</si>
  <si>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</si>
  <si>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</si>
  <si>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</si>
  <si>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</si>
  <si>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</si>
  <si>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</si>
  <si>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</si>
  <si>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</si>
  <si>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</si>
  <si>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</si>
  <si>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</si>
  <si>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</si>
  <si>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</si>
  <si>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</si>
  <si>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</si>
  <si>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</si>
  <si>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</si>
  <si>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</si>
  <si>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</si>
  <si>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</si>
  <si>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</si>
  <si>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</si>
  <si>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</si>
  <si>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</si>
  <si>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</si>
  <si>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</si>
  <si>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</si>
  <si>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</si>
  <si>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</si>
  <si>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</si>
  <si>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</si>
  <si>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</si>
  <si>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</si>
  <si>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</si>
  <si>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</si>
  <si>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</si>
  <si>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</si>
  <si>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</si>
  <si>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</si>
  <si>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</si>
  <si>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</si>
  <si>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</si>
  <si>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</si>
  <si>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</si>
  <si>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</si>
  <si>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</si>
  <si>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</si>
  <si>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</si>
  <si>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</si>
  <si>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</si>
  <si>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</si>
  <si>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</si>
  <si>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</si>
  <si>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</si>
  <si>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at site , site have faulty obsolete rectifier and team trying to repair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</si>
  <si>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</si>
  <si>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</si>
  <si>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</si>
  <si>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</si>
  <si>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</si>
  <si>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</si>
  <si>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</si>
  <si>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</si>
  <si>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</si>
  <si>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</si>
  <si>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</si>
  <si>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</si>
  <si>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</si>
  <si>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</si>
  <si>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</si>
  <si>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</si>
  <si>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</si>
  <si>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</si>
  <si>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</si>
  <si>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</si>
  <si>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</si>
  <si>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</si>
  <si>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</si>
  <si>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</si>
  <si>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</si>
  <si>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</si>
  <si>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</si>
  <si>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</si>
  <si>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</si>
  <si>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</si>
  <si>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</si>
  <si>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</si>
  <si>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</si>
  <si>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</si>
  <si>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</si>
  <si>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</si>
  <si>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</si>
  <si>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</si>
  <si>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</si>
  <si>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</si>
  <si>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</si>
  <si>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</si>
  <si>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</si>
  <si>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</si>
  <si>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</si>
  <si>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</si>
  <si>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</si>
  <si>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</si>
  <si>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</si>
  <si>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</si>
  <si>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</si>
  <si>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</si>
  <si>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</si>
  <si>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</si>
  <si>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</si>
  <si>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</si>
  <si>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</si>
  <si>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</si>
  <si>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</si>
  <si>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</si>
  <si>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</si>
  <si>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</si>
  <si>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</si>
  <si>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</si>
  <si>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</si>
  <si>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</si>
  <si>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</si>
  <si>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</si>
  <si>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</si>
  <si>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</si>
  <si>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</si>
  <si>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</si>
  <si>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</si>
  <si>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</si>
  <si>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</si>
  <si>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</si>
  <si>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</si>
  <si>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</si>
  <si>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</si>
  <si>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</si>
  <si>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</si>
  <si>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</si>
  <si>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</si>
  <si>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</si>
  <si>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</si>
  <si>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PCM-20251109-00000021</t>
  </si>
  <si>
    <t>ylm0391</t>
  </si>
  <si>
    <t>was access night issue as located at USF area a/em team need 70 min</t>
  </si>
  <si>
    <t>PCM-20251109-00000082</t>
  </si>
  <si>
    <t>sqr0160</t>
  </si>
  <si>
    <t xml:space="preserve">was access night issue as located at USF area aat site TS </t>
  </si>
  <si>
    <t>PCM-20251109-00000326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</si>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</sst>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34" fillId="0" borderId="0" xfId="0" applyFont="1"/>
    <xf numFmtId="0" fontId="19" fillId="7" borderId="6" xfId="0" applyFont="1" applyFill="1" applyBorder="1" applyAlignment="1">
      <alignment horizontal="center" vertical="center"/>
    </xf>
    <xf numFmtId="0" fontId="19" fillId="7" borderId="1" xfId="0" applyFont="1" applyFill="1" applyBorder="1" applyAlignment="1">
      <alignment horizontal="center" vertical="center" wrapText="1"/>
    </xf>
    <xf numFmtId="164" fontId="19" fillId="7" borderId="1" xfId="0" applyNumberFormat="1" applyFont="1" applyFill="1" applyBorder="1" applyAlignment="1">
      <alignment horizontal="center" vertical="center"/>
    </xf>
    <xf numFmtId="165" fontId="19" fillId="7" borderId="1" xfId="0" applyNumberFormat="1" applyFont="1" applyFill="1" applyBorder="1" applyAlignment="1">
      <alignment horizontal="center" vertical="center"/>
    </xf>
    <xf numFmtId="166"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xf>
    <xf numFmtId="0" fontId="19"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3" totalsRowShown="0" headerRowDxfId="48" dataDxfId="47" headerRowBorderDxfId="45" tableBorderDxfId="46" totalsRowBorderDxfId="44">
  <autoFilter ref="A1:L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307.35723599536868</v>
      </c>
      <c r="H2" s="76">
        <v>45662.943402777775</v>
      </c>
      <c r="I2" s="59" t="str">
        <f>IFERROR(VLOOKUP(D2,DB!A:F,6,0),"")</f>
        <v>Generator-SG</v>
      </c>
      <c r="J2" s="59" t="str">
        <f>IFERROR(VLOOKUP(D2,DB!A:G,7,0),"")</f>
        <v>Dead</v>
      </c>
      <c r="K2" s="67" t="s">
        <v>39022</v>
      </c>
      <c r="L2" s="65" t="str">
        <f>IFERROR(VLOOKUP(D2,DB!A:I,9,0),"")</f>
        <v>Latis</v>
      </c>
    </row>
    <row r="3" spans="1:15" s="64" customFormat="1" ht="15" customHeight="1">
      <c r="A3" s="159" t="s">
        <v>39023</v>
      </c>
      <c r="B3" s="158" t="str">
        <f>IFERROR(VLOOKUP(D3,DB!A:K,11,0),"")</f>
        <v>R1</v>
      </c>
      <c r="C3" s="158">
        <v>2</v>
      </c>
      <c r="D3" s="158" t="s">
        <v>9286</v>
      </c>
      <c r="E3" s="157" t="s">
        <v>39021</v>
      </c>
      <c r="F3" s="156">
        <v>45970.055856481478</v>
      </c>
      <c r="G3" s="155">
        <f ca="1">IFERROR(NOW()-F3,"")</f>
        <v>0.24980543981655501</v>
      </c>
      <c r="H3" s="156">
        <v>45970.04859953704</v>
      </c>
      <c r="I3" s="158" t="str">
        <f>IFERROR(VLOOKUP(D3,DB!A:F,6,0),"")</f>
        <v>SCECO</v>
      </c>
      <c r="J3" s="158" t="str">
        <f>IFERROR(VLOOKUP(D3,DB!A:G,7,0),"")</f>
        <v>Dead</v>
      </c>
      <c r="K3" s="154" t="s">
        <v>39024</v>
      </c>
      <c r="L3" s="153" t="str">
        <f>IFERROR(VLOOKUP(D3,DB!A:I,9,0),"")</f>
        <v>Latis</v>
      </c>
    </row>
    <row r="4" spans="1:15" ht="15" customHeight="1">
      <c r="A4" s="108"/>
      <c r="B4" s="109" t="str">
        <f>IFERROR(VLOOKUP(D4,DB!A:K,11,0),"")</f>
        <v/>
      </c>
      <c r="C4" s="109"/>
      <c r="D4" s="109"/>
      <c r="E4" s="110"/>
      <c r="F4" s="111"/>
      <c r="G4" s="112">
        <f t="shared" ca="1" si="0"/>
        <v>45970.305661921295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45970.305661921295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45970.305661921295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45970.305661921295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45970.305661921295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45970.305661921295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45970.305661921295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45970.305661921295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45970.305661921295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45970.305661921295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45970.305661921295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45970.305661921295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45970.305661921295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45970.305661921295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45970.305661921295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45970.305661921295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45970.305661921295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45970.305661921295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45970.305661921295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45970.305661921295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45970.305661921295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45970.305661921295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45970.305661921295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45970.305661921295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45970.305661921295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45970.305661921295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45970.305661921295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45970.305661921295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45970.305661921295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45970.305661921295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45970.305661921295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45970.305661921295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45970.305661921295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45970.305661921295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45970.305661921295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45970.305661921295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45970.305661921295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45970.305661921295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45970.305661921295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45970.305661921295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45970.305661921295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45970.305661921295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45970.305661921295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45970.305661921295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45970.305661921295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45970.305661921295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45970.305661921295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45970.305661921295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45970.305661921295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45970.305661921295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45970.305661921295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45970.305661921295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45970.305661921295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45970.305661921295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45970.305661921295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45970.305661921295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45970.305661921295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45970.305661921295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45970.305661921295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45970.305661921295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45970.305661921295</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45970.305661921295</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45970.305661921295</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45970.305661921295</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45970.305661921295</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7B90AC0B-C004-4987-AAF4-458120408E07}"/>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0" ca="1" si="0">IFERROR(NOW()-F3,"-")</f>
        <v>145.30582395833335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25918</v>
      </c>
      <c r="E4" s="103"/>
      <c r="F4" s="104"/>
      <c r="G4" s="105">
        <f t="shared" ca="1" si="0"/>
        <v>45970.305661921295</v>
      </c>
      <c r="H4" s="104"/>
      <c r="I4" s="18" t="str">
        <f>IFERROR(VLOOKUP(D4,DB!A:F,6,0),"")</f>
        <v>SCECO</v>
      </c>
      <c r="J4" s="18" t="str">
        <f>IFERROR(VLOOKUP(D4,DB!A:G,7,0),"")</f>
        <v>Weak</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45970.305661921295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45970.305661921295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45970.305661921295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45970.305661921295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45970.305661921295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45970.305661921295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45970.305661921295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45970.305661921295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45970.305661921295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45970.305661921295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45970.305661921295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45970.305661921295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45970.305661921295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45970.305661921295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45970.305661921295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45970.305661921295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45970.305661921295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45970.305661921295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45970.305661921295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45970.305661921295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45970.305661921295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45970.305661921295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45970.305661921295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45970.305661921295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45970.305661921295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45970.305661921295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45970.305661921295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45970.305661921295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45970.305661921295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45970.305661921295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45970.305661921295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45970.305661921295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45970.305661921295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45970.305661921295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45970.305661921295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45970.305661921295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45970.305661921295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45970.305661921295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45970.305661921295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45970.305661921295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45970.305661921295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45970.305661921295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45970.305661921295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45970.305661921295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45970.305661921295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45970.305661921295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45970.305661921295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45970.305661921295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45970.305661921295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45970.305661921295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45970.305661921295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45970.305661921295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45970.305661921295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45970.305661921295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45970.305661921295</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45970.305661921295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45970.305661921295</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45970.305661921295</v>
      </c>
      <c r="H4" s="22"/>
      <c r="I4" s="19" t="str">
        <f>IFERROR(VLOOKUP(D4,DB!A:F,6,0),"")</f>
        <v/>
      </c>
      <c r="J4" s="18" t="str">
        <f>IFERROR(VLOOKUP(D4,DB!A:G,7,0),"")</f>
        <v/>
      </c>
      <c r="K4" s="45"/>
      <c r="L4" s="23" t="str">
        <f>IFERROR(VLOOKUP(D4,DB!A:I,9,0),"")</f>
        <v/>
      </c>
    </row>
    <row r="5" spans="1:13" ht="15" customHeight="1">
      <c r="A5" s="19"/>
      <c r="B5" s="61" t="str">
        <f>IFERROR(VLOOKUP(D5,DB!A:K,11,0),"")</f>
        <v/>
      </c>
      <c r="C5" s="18"/>
      <c r="D5" s="152"/>
      <c r="E5" s="18"/>
      <c r="F5" s="20"/>
      <c r="G5" s="21">
        <f t="shared" ca="1" si="0"/>
        <v>45970.305661921295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45970.305661921295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45970.305661921295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45970.305661921295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45970.305661921295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45970.305661921295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45970.305661921295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45970.305661921295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45970.305661921295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45970.305661921295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45970.305661921295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45970.305661921295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45970.305661921295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45970.305661921295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45970.305661921295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45970.305661921295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45970.305661921295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45970.305661921295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45970.305661921295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45970.305661921295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45970.305661921295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45970.305661921295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45970.305661921295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45970.305661921295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45970.305661921295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45970.305661921295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45970.305661921295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45970.305661921295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45970.305661921295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45970.305661921295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45970.305661921295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45970.305661921295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45970.305661921295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45970.305661921295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45970.305661921295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45970.305661921295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45970.305661921295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45970.305661921295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45970.305661921295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45970.305661921295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45970.305661921295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45970.305661921295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45970.305661921295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45970.305661921295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45970.305661921295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45970.305661921295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45970.305661921295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45970.305661921295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45970.305661921295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45970.305661921295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45970.305661921295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45970.305661921295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45970.305661921295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45970.305661921295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45970.305661921295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45970.305661921295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45970.305661921295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45970.305661921295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45970.305661921295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45970.305661921295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45970.305661921295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45970.305661921295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45970.305661921295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45970.305661921295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45970.305661921295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45970.305661921295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45970.305661921295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45970.305661921295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45970.305661921295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45970.305661921295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45970.305661921295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45970.305661921295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45970.305661921295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45970.305661921295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45970.305661921295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45970.305661921295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45970.305661921295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45970.305661921295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45970.305661921295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45970.305661921295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45970.305661921295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45970.305661921295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45970.305661921295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45970.305661921295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45970.305661921295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45970.305661921295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45970.305661921295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45970.305661921295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45970.305661921295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45970.305661921295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45970.305661921295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45970.305661921295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45970.305661921295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45970.305661921295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45970.305661921295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45970.305661921295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45970.305661921295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45970.305661921295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45970.305661921295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45970.305661921295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45970.305661921295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45970.305661921295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45970.305661921295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45970.305661921295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45970.305661921295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45970.305661921295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45970.305661921295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45970.305661921295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45970.305661921295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45970.305661921295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45970.305661921295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45970.305661921295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45970.305661921295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45970.305661921295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45970.305661921295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45970.305661921295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45970.305661921295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45970.305661921295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45970.305661921295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45970.305661921295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45970.305661921295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45970.305661921295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45970.305661921295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45970.305661921295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45970.305661921295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45970.305661921295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45970.305661921295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45970.305661921295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45970.305661921295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45970.305661921295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45970.305661921295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45970.305661921295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45970.305661921295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45970.305661921295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45970.305661921295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45970.305661921295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45970.305661921295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45970.305661921295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45970.305661921295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45970.305661921295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45970.305661921295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45970.305661921295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45970.305661921295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45970.305661921295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45970.305661921295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45970.305661921295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45970.305661921295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45970.305661921295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45970.305661921295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45970.305661921295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45970.305661921295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45970.305661921295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45970.305661921295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45970.305661921295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45970.305661921295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45970.305661921295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45970.305661921295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45970.305661921295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45970.305661921295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45970.305661921295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45970.305661921295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45970.305661921295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45970.305661921295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45970.305661921295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45970.305661921295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45970.305661921295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45970.305661921295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45970.305661921295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45970.305661921295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45970.305661921295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45970.305661921295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45970.305661921295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45970.305661921295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45970.305661921295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45970.305661921295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45970.305661921295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45970.305661921295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45970.305661921295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45970.305661921295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45970.305661921295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45970.305661921295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45970.305661921295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45970.305661921295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45970.305661921295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45970.305661921295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45970.305661921295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45970.305661921295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45970.305661921295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45970.305661921295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45970.305661921295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45970.305661921295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45970.305661921295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45970.305661921295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45970.305661921295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45970.305661921295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45970.305661921295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45970.305661921295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45970.305661921295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45970.305661921295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45970.305661921295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45970.305661921295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45970.305661921295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45970.305661921295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45970.305661921295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45970.305661921295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45970.305661921295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45970.305661921295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45970.305661921295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45970.305661921295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45970.305661921295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45970.305661921295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45970.305661921295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45970.305661921295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45970.305661921295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45970.305661921295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45970.305661921295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45970.305661921295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45970.305661921295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45970.305661921295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45970.305661921295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45970.305661921295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45970.305661921295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45970.305661921295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45970.305661921295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45970.305661921295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45970.305661921295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45970.305661921295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45970.305661921295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45970.305661921295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45970.305661921295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45970.305661921295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45970.305661921295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45970.305661921295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45970.305661921295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45970.305661921295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45970.305661921295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45970.305661921295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45970.305661921295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45970.305661921295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45970.305661921295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45970.305661921295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45970.305661921295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45970.305661921295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45970.305661921295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45970.305661921295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45970.305661921295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45970.305661921295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45970.305661921295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45970.305661921295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45970.305661921295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45970.305661921295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45970.305661921295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45970.305661921295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45970.305661921295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45970.305661921295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45970.305661921295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45970.305661921295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45970.305661921295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45970.305661921295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45970.305661921295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45970.305661921295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45970.305661921295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45970.305661921295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45970.305661921295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45970.305661921295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45970.305661921295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45970.305661921295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45970.305661921295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45970.305661921295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45970.305661921295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45970.305661921295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45970.305661921295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45970.305661921295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45970.305661921295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45970.305661921295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45970.305661921295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45970.305661921295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45970.305661921295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45970.305661921295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45970.305661921295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45970.305661921295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45970.305661921295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45970.305661921295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45970.305661921295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45970.305661921295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45970.305661921295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45970.305661921295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45970.305661921295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45970.305661921295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45970.305661921295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45970.305661921295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45970.305661921295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45970.305661921295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45970.305661921295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45970.305661921295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45970.305661921295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45970.305661921295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45970.305661921295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45970.305661921295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45970.305661921295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45970.305661921295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45970.305661921295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45970.305661921295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45970.305661921295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45970.305661921295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45970.305661921295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45970.305661921295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45970.305661921295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45970.305661921295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45970.305661921295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45970.305661921295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45970.305661921295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45970.305661921295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45970.305661921295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45970.305661921295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45970.305661921295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45970.305661921295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45970.305661921295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45970.305661921295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45970.305661921295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45970.305661921295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45970.305661921295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45970.305661921295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45970.305661921295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45970.305661921295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45970.305661921295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45970.305661921295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45970.305661921295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45970.305661921295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45970.305661921295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45970.305661921295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45970.305661921295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45970.305661921295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45970.305661921295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45970.305661921295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45970.305661921295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45970.305661921295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45970.305661921295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45970.305661921295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45970.305661921295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45970.305661921295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45970.305661921295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45970.305661921295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45970.305661921295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45970.305661921295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45970.305661921295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45970.305661921295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45970.305661921295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45970.305661921295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45970.305661921295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45970.305661921295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45970.305661921295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45970.305661921295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45970.305661921295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45970.305661921295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45970.305661921295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45970.305661921295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45970.305661921295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45970.305661921295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45970.305661921295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45970.305661921295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45970.305661921295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45970.305661921295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45970.305661921295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45970.305661921295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45970.305661921295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45970.305661921295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45970.305661921295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45970.305661921295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45970.305661921295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45970.305661921295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45970.305661921295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45970.305661921295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45970.305661921295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45970.305661921295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45970.305661921295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45970.305661921295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45970.305661921295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45970.305661921295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45970.305661921295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45970.305661921295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45970.305661921295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45970.305661921295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45970.305661921295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45970.305661921295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45970.305661921295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45970.305661921295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45970.305661921295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45970.305661921295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45970.305661921295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45970.305661921295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45970.305661921295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45970.305661921295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45970.305661921295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45970.305661921295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45970.305661921295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45970.305661921295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45970.305661921295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45970.305661921295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45970.305661921295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45970.305661921295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45970.305661921295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45970.305661921295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45970.305661921295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45970.305661921295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45970.305661921295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45970.305661921295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45970.305661921295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45970.305661921295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45970.305661921295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45970.305661921295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45970.305661921295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45970.305661921295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45970.305661921295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45970.305661921295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45970.305661921295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45970.305661921295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45970.305661921295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45970.305661921295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45970.305661921295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45970.305661921295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45970.305661921295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45970.305661921295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45970.305661921295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45970.305661921295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45970.305661921295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45970.305661921295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45970.305661921295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45970.305661921295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45970.305661921295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45970.305661921295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45970.305661921295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45970.305661921295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45970.305661921295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45970.305661921295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45970.305661921295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45970.305661921295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45970.305661921295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45970.305661921295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45970.305661921295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45970.305661921295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45970.305661921295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45970.305661921295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45970.305661921295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45970.305661921295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45970.305661921295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45970.305661921295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45970.305661921295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45970.305661921295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45970.305661921295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45970.305661921295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45970.305661921295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45970.305661921295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45970.305661921295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45970.305661921295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45970.305661921295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45970.305661921295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45970.305661921295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45970.305661921295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45970.305661921295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45970.305661921295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45970.305661921295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45970.305661921295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45970.305661921295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45970.305661921295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45970.305661921295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45970.305661921295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45970.305661921295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45970.305661921295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45970.305661921295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45970.305661921295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45970.305661921295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45970.305661921295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45970.305661921295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45970.305661921295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45970.305661921295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45970.305661921295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45970.305661921295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45970.305661921295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45970.305661921295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45970.305661921295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45970.305661921295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45970.305661921295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45970.305661921295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45970.305661921295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45970.305661921295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45970.305661921295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45970.305661921295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45970.305661921295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45970.305661921295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45970.305661921295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45970.305661921295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45970.305661921295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45970.305661921295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45970.305661921295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45970.305661921295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45970.305661921295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45970.305661921295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45970.305661921295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45970.305661921295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45970.305661921295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45970.305661921295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45970.305661921295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45970.305661921295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45970.305661921295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45970.305661921295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45970.305661921295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45970.305661921295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45970.305661921295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45970.305661921295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45970.305661921295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45970.305661921295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45970.305661921295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45970.305661921295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45970.305661921295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45970.305661921295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45970.305661921295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45970.305661921295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45970.305661921295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45970.305661921295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45970.305661921295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45970.305661921295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45970.305661921295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45970.305661921295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45970.305661921295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45970.305661921295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45970.305661921295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45970.305661921295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45970.305661921295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45970.305661921295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45970.305661921295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45970.305661921295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45970.305661921295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45970.305661921295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45970.305661921295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45970.305661921295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45970.305661921295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45970.305661921295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45970.305661921295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45970.305661921295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45970.305661921295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45970.305661921295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45970.305661921295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45970.305661921295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45970.305661921295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45970.305661921295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45970.305661921295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45970.305661921295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45970.305661921295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45970.305661921295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45970.305661921295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45970.305661921295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45970.305661921295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45970.305661921295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45970.305661921295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45970.305661921295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45970.305661921295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45970.305661921295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45970.305661921295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45970.305661921295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45970.305661921295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45970.305661921295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45970.305661921295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45970.305661921295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45970.305661921295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45970.305661921295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45970.305661921295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45970.305661921295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45970.305661921295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45970.305661921295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45970.305661921295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45970.305661921295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45970.305661921295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45970.305661921295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45970.305661921295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45970.305661921295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45970.305661921295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45970.305661921295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45970.305661921295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45970.305661921295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45970.305661921295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45970.305661921295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45970.305661921295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45970.305661921295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45970.305661921295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45970.305661921295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45970.305661921295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45970.305661921295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45970.305661921295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45970.305661921295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45970.305661921295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45970.305661921295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45970.305661921295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45970.305661921295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45970.305661921295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45970.305661921295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45970.305661921295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45970.305661921295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45970.305661921295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45970.305661921295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45970.305661921295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45970.305661921295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45970.305661921295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45970.305661921295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45970.305661921295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45970.305661921295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45970.305661921295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45970.305661921295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45970.305661921295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45970.305661921295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45970.305661921295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45970.305661921295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45970.305661921295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45970.305661921295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45970.305661921295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45970.305661921295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45970.305661921295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45970.305661921295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45970.305661921295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45970.305661921295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45970.305661921295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45970.305661921295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45970.305661921295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45970.305661921295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45970.305661921295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45970.305661921295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45970.305661921295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45970.305661921295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45970.305661921295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45970.305661921295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45970.305661921295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45970.305661921295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45970.305661921295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45970.305661921295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45970.305661921295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45970.305661921295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45970.305661921295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45970.305661921295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45970.305661921295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45970.305661921295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45970.305661921295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45970.305661921295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45970.305661921295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45970.305661921295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45970.305661921295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45970.305661921295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45970.305661921295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45970.305661921295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45970.305661921295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45970.305661921295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45970.305661921295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45970.305661921295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45970.305661921295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45970.305661921295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45970.305661921295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45970.305661921295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45970.305661921295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45970.305661921295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45970.305661921295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45970.305661921295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45970.305661921295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45970.305661921295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45970.305661921295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45970.305661921295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45970.305661921295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45970.305661921295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45970.305661921295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45970.305661921295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45970.305661921295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45970.305661921295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45970.305661921295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45970.305661921295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45970.305661921295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45970.305661921295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45970.305661921295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45970.305661921295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45970.305661921295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45970.305661921295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45970.305661921295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45970.305661921295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45970.305661921295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45970.305661921295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45970.305661921295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45970.305661921295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45970.305661921295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45970.305661921295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45970.305661921295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45970.305661921295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45970.305661921295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45970.305661921295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45970.305661921295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45970.305661921295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45970.305661921295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45970.305661921295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45970.305661921295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45970.305661921295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45970.305661921295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45970.305661921295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45970.305661921295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45970.305661921295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45970.305661921295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45970.305661921295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45970.305661921295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45970.305661921295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45970.305661921295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45970.305661921295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45970.305661921295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45970.305661921295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45970.305661921295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45970.305661921295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45970.305661921295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45970.305661921295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45970.305661921295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45970.305661921295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45970.305661921295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45970.305661921295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45970.305661921295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45970.305661921295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45970.305661921295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45970.305661921295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45970.305661921295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45970.305661921295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45970.305661921295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45970.305661921295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45970.305661921295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45970.305661921295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45970.305661921295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45970.305661921295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45970.305661921295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45970.305661921295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45970.305661921295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45970.305661921295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45970.305661921295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45970.305661921295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45970.305661921295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45970.305661921295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45970.305661921295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45970.305661921295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45970.305661921295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45970.305661921295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45970.305661921295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45970.305661921295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45970.305661921295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45970.305661921295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45970.305661921295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45970.305661921295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45970.305661921295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45970.305661921295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45970.305661921295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45970.305661921295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45970.305661921295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45970.305661921295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45970.305661921295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45970.305661921295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45970.305661921295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45970.305661921295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45970.305661921295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45970.305661921295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45970.305661921295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45970.305661921295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45970.305661921295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45970.305661921295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45970.305661921295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45970.305661921295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45970.305661921295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45970.305661921295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45970.305661921295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45970.305661921295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45970.305661921295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45970.305661921295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45970.305661921295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45970.305661921295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45970.305661921295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45970.305661921295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45970.305661921295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45970.305661921295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45970.305661921295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45970.305661921295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45970.305661921295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45970.305661921295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45970.305661921295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45970.305661921295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45970.305661921295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45970.305661921295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45970.305661921295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45970.305661921295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45970.305661921295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45970.305661921295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45970.305661921295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45970.305661921295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45970.305661921295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45970.305661921295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45970.305661921295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45970.305661921295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45970.305661921295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45970.305661921295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45970.305661921295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45970.305661921295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45970.305661921295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45970.305661921295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45970.305661921295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45970.305661921295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45970.305661921295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45970.305661921295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45970.305661921295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45970.305661921295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45970.305661921295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45970.305661921295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45970.305661921295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45970.305661921295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45970.305661921295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45970.305661921295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45970.305661921295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45970.305661921295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45970.305661921295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45970.305661921295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45970.305661921295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45970.305661921295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45970.305661921295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45970.305661921295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45970.305661921295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45970.305661921295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45970.305661921295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45970.305661921295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45970.305661921295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45970.305661921295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45970.305661921295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45970.305661921295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45970.305661921295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45970.305661921295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45970.305661921295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45970.305661921295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45970.305661921295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45970.305661921295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45970.305661921295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45970.305661921295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45970.305661921295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45970.305661921295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45970.305661921295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45970.305661921295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45970.305661921295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45970.305661921295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45970.305661921295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45970.305661921295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45970.305661921295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45970.305661921295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45970.305661921295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45970.305661921295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45970.305661921295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45970.305661921295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45970.305661921295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45970.305661921295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45970.305661921295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45970.305661921295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45970.305661921295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45970.305661921295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45970.305661921295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45970.305661921295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45970.305661921295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45970.305661921295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45970.305661921295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45970.305661921295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45970.305661921295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45970.305661921295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45970.305661921295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45970.305661921295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45970.305661921295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45970.305661921295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45970.305661921295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45970.305661921295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45970.305661921295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45970.305661921295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45970.305661921295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45970.305661921295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45970.305661921295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45970.305661921295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45970.305661921295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45970.305661921295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45970.305661921295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45970.305661921295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45970.305661921295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45970.305661921295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45970.305661921295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45970.305661921295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45970.305661921295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45970.305661921295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45970.305661921295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45970.305661921295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45970.305661921295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45970.305661921295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45970.305661921295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45970.305661921295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45970.305661921295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45970.305661921295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45970.305661921295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45970.305661921295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45970.305661921295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45970.305661921295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45970.305661921295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45970.305661921295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45970.305661921295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45970.305661921295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45970.305661921295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45970.305661921295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45970.305661921295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45970.305661921295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45970.305661921295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45970.305661921295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45970.305661921295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45970.305661921295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45970.305661921295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45970.305661921295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45970.305661921295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45970.305661921295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45970.305661921295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45970.305661921295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45970.305661921295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45970.305661921295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45970.305661921295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45970.305661921295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45970.305661921295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45970.305661921295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45970.305661921295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45970.305661921295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45970.305661921295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45970.305661921295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45970.305661921295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45970.305661921295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45970.305661921295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45970.305661921295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45970.305661921295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45970.305661921295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45970.305661921295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45970.305661921295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45970.305661921295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45970.305661921295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45970.305661921295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45970.305661921295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45970.305661921295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45970.305661921295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45970.305661921295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45970.305661921295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45970.305661921295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45970.305661921295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45970.305661921295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45970.305661921295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45970.305661921295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45970.305661921295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45970.305661921295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45970.305661921295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45970.305661921295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45970.305661921295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45970.305661921295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45970.305661921295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45970.305661921295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45970.305661921295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45970.305661921295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45970.305661921295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45970.305661921295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45970.305661921295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45970.305661921295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45970.305661921295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45970.305661921295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45970.305661921295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45970.305661921295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45970.305661921295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45970.305661921295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45970.305661921295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45970.305661921295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45970.305661921295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45970.305661921295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45970.305661921295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45970.305661921295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45970.305661921295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45970.305661921295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45970.305661921295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45970.305661921295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45970.305661921295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45970.305661921295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45970.305661921295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45970.305661921295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45970.305661921295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45970.305661921295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45970.305661921295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45970.305661921295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45970.305661921295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45970.305661921295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45970.305661921295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45970.305661921295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45970.305661921295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45970.305661921295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45970.305661921295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45970.305661921295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45970.305661921295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45970.305661921295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45970.305661921295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45970.305661921295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45970.305661921295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45970.305661921295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45970.305661921295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45970.305661921295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45970.305661921295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45970.305661921295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45970.305661921295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45970.305661921295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45970.305661921295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45970.305661921295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45970.305661921295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45970.305661921295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45970.305661921295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45970.305661921295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45970.305661921295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45970.305661921295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45970.305661921295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45970.305661921295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45970.305661921295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45970.305661921295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45970.305661921295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45970.305661921295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45970.305661921295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45970.305661921295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45970.305661921295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45970.305661921295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45970.305661921295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45970.305661921295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45970.305661921295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45970.305661921295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45970.305661921295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45970.305661921295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45970.305661921295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45970.305661921295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45970.305661921295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45970.305661921295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45970.305661921295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45970.305661921295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45970.305661921295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45970.305661921295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45970.305661921295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45970.305661921295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45970.305661921295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45970.305661921295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45970.305661921295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45970.305661921295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45970.305661921295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45970.305661921295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45970.305661921295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45970.305661921295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45970.305661921295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45970.305661921295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45970.305661921295</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3"/>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2" ca="1" si="0">IFERROR(NOW()-F2,"")</f>
        <v>266.82494432869862</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39111</v>
      </c>
      <c r="E3" s="95" t="s">
        <v>39021</v>
      </c>
      <c r="F3" s="96">
        <v>45970.011805555558</v>
      </c>
      <c r="G3" s="136">
        <f t="shared" ca="1" si="0"/>
        <v>0.29385636573715601</v>
      </c>
      <c r="H3" s="96">
        <v>45969.976643518516</v>
      </c>
      <c r="I3" s="135" t="str">
        <f>IFERROR(VLOOKUP(D3,DB!A:F,6,0),"")</f>
        <v>Generator-SG</v>
      </c>
      <c r="J3" s="135" t="str">
        <f>IFERROR(VLOOKUP(D3,DB!A:G,7,0),"")</f>
        <v>Good</v>
      </c>
      <c r="K3" s="98" t="s">
        <v>39112</v>
      </c>
      <c r="L3" s="92" t="str">
        <f>IFERROR(VLOOKUP(D3,DB!A:I,9,0),"")</f>
        <v>Latis</v>
      </c>
    </row>
    <row r="4" spans="1:16" ht="15" customHeight="1">
      <c r="A4" s="135" t="s">
        <v>39113</v>
      </c>
      <c r="B4" s="135" t="str">
        <f>IFERROR(VLOOKUP(D4,DB!A:K,11,0),"")</f>
        <v>R4</v>
      </c>
      <c r="C4" s="94">
        <v>4</v>
      </c>
      <c r="D4" s="92" t="s">
        <v>39114</v>
      </c>
      <c r="E4" s="95" t="s">
        <v>39021</v>
      </c>
      <c r="F4" s="96">
        <v>45970.05</v>
      </c>
      <c r="G4" s="136">
        <f t="shared" ca="1" si="0"/>
        <v>0.25566192129190313</v>
      </c>
      <c r="H4" s="96">
        <v>45970.066770833335</v>
      </c>
      <c r="I4" s="135" t="str">
        <f>IFERROR(VLOOKUP(D4,DB!A:F,6,0),"")</f>
        <v>Generator-DG</v>
      </c>
      <c r="J4" s="135" t="str">
        <f>IFERROR(VLOOKUP(D4,DB!A:G,7,0),"")</f>
        <v>Good</v>
      </c>
      <c r="K4" s="98" t="s">
        <v>39115</v>
      </c>
      <c r="L4" s="92" t="str">
        <f>IFERROR(VLOOKUP(D4,DB!A:I,9,0),"")</f>
        <v>Latis</v>
      </c>
    </row>
    <row r="5" spans="1:16" ht="15" customHeight="1">
      <c r="A5" s="135" t="s">
        <v>39116</v>
      </c>
      <c r="B5" s="135" t="str">
        <f>IFERROR(VLOOKUP(D5,DB!A:K,11,0),"")</f>
        <v>R4</v>
      </c>
      <c r="C5" s="94">
        <v>1</v>
      </c>
      <c r="D5" s="92" t="s">
        <v>36222</v>
      </c>
      <c r="E5" s="95" t="s">
        <v>39021</v>
      </c>
      <c r="F5" s="96">
        <v>45970.239583333336</v>
      </c>
      <c r="G5" s="136">
        <f t="shared" ca="1" si="0"/>
        <v>6.6078587959054857E-2</v>
      </c>
      <c r="H5" s="96">
        <v>45970.233518518522</v>
      </c>
      <c r="I5" s="135" t="str">
        <f>IFERROR(VLOOKUP(D5,DB!A:F,6,0),"")</f>
        <v>Generator-SG</v>
      </c>
      <c r="J5" s="135" t="str">
        <f>IFERROR(VLOOKUP(D5,DB!A:G,7,0),"")</f>
        <v>Vandalized</v>
      </c>
      <c r="K5" s="98" t="s">
        <v>39117</v>
      </c>
      <c r="L5" s="92" t="str">
        <f>IFERROR(VLOOKUP(D5,DB!A:I,9,0),"")</f>
        <v>Latis</v>
      </c>
    </row>
    <row r="6" spans="1:16" ht="15" customHeight="1">
      <c r="A6" s="135"/>
      <c r="B6" s="135" t="str">
        <f>IFERROR(VLOOKUP(D6,DB!A:K,11,0),"")</f>
        <v/>
      </c>
      <c r="C6" s="94"/>
      <c r="D6" s="92"/>
      <c r="E6" s="95"/>
      <c r="F6" s="96"/>
      <c r="G6" s="136">
        <f t="shared" ca="1" si="0"/>
        <v>45970.305661921295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45970.305661921295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45970.305661921295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45970.305661921295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45970.305661921295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45970.305661921295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45970.305661921295</v>
      </c>
      <c r="H12" s="96"/>
      <c r="I12"/>
      <c r="J12" s="135" t="str">
        <f>IFERROR(VLOOKUP(D12,DB!A:G,7,0),"")</f>
        <v/>
      </c>
      <c r="K12" s="98"/>
      <c r="L12" s="92" t="str">
        <f>IFERROR(VLOOKUP(D12,DB!A:I,9,0),"")</f>
        <v/>
      </c>
    </row>
    <row r="13" spans="1:16" ht="15" customHeight="1">
      <c r="A13" s="135"/>
      <c r="B13" s="135" t="str">
        <f>IFERROR(VLOOKUP(D13,DB!A:K,11,0),"")</f>
        <v/>
      </c>
      <c r="C13" s="94"/>
      <c r="D13" s="92"/>
      <c r="E13" s="95"/>
      <c r="F13" s="96"/>
      <c r="G13" s="136">
        <f t="shared" ref="G13:G44" ca="1" si="1">IFERROR(NOW()-F13,"")</f>
        <v>45970.305661921295</v>
      </c>
      <c r="H13" s="96"/>
      <c r="I13" s="135" t="str">
        <f>IFERROR(VLOOKUP(D13,DB!A:F,6,0),"")</f>
        <v/>
      </c>
      <c r="J13" s="135" t="str">
        <f>IFERROR(VLOOKUP(D13,DB!A:G,7,0),"")</f>
        <v/>
      </c>
      <c r="K13" s="98"/>
      <c r="L13" s="92" t="str">
        <f>IFERROR(VLOOKUP(D13,DB!A:I,9,0),"")</f>
        <v/>
      </c>
    </row>
    <row r="14" spans="1:16" ht="15" customHeight="1">
      <c r="A14" s="135"/>
      <c r="B14" s="135"/>
      <c r="C14" s="94"/>
      <c r="D14" s="92"/>
      <c r="E14" s="95"/>
      <c r="F14" s="96"/>
      <c r="G14" s="136">
        <f ca="1">IFERROR(NOW()-F14,"")</f>
        <v>45970.305661921295</v>
      </c>
      <c r="H14" s="96"/>
      <c r="I14" s="135"/>
      <c r="J14" s="135"/>
      <c r="K14" s="98"/>
      <c r="L14" s="92"/>
    </row>
    <row r="15" spans="1:16" ht="15" customHeight="1">
      <c r="A15" s="135"/>
      <c r="B15" s="135"/>
      <c r="C15" s="94"/>
      <c r="D15" s="92"/>
      <c r="E15" s="95"/>
      <c r="F15" s="96"/>
      <c r="G15" s="136">
        <f ca="1">IFERROR(NOW()-F15,"")</f>
        <v>45970.305661921295</v>
      </c>
      <c r="H15" s="96"/>
      <c r="I15" s="135"/>
      <c r="J15" s="135"/>
      <c r="K15" s="98"/>
      <c r="L15" s="92"/>
    </row>
    <row r="16" spans="1:16" ht="15" customHeight="1">
      <c r="A16" s="135"/>
      <c r="B16" s="135" t="str">
        <f>IFERROR(VLOOKUP(D16,DB!A:K,11,0),"")</f>
        <v/>
      </c>
      <c r="C16" s="94"/>
      <c r="D16" s="92"/>
      <c r="E16" s="95"/>
      <c r="F16" s="96"/>
      <c r="G16" s="136">
        <f t="shared" ca="1" si="1"/>
        <v>45970.305661921295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45970.305661921295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45970.305661921295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45970.305661921295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45970.305661921295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45970.305661921295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45970.305661921295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45970.305661921295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45970.305661921295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45970.305661921295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45970.305661921295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45970.305661921295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45970.305661921295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45970.305661921295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45970.305661921295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45970.305661921295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45970.305661921295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45970.305661921295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45970.305661921295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45970.305661921295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45970.305661921295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45970.305661921295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45970.305661921295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45970.305661921295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45970.305661921295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45970.305661921295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45970.305661921295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45970.305661921295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45970.305661921295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ref="G45:G76" ca="1" si="2">IFERROR(NOW()-F45,"")</f>
        <v>45970.305661921295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45970.305661921295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45970.305661921295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45970.305661921295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45970.305661921295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45970.305661921295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45970.305661921295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45970.305661921295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45970.305661921295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45970.305661921295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45970.305661921295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45970.305661921295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45970.305661921295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45970.305661921295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45970.305661921295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45970.305661921295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45970.305661921295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45970.305661921295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45970.305661921295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45970.305661921295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45970.305661921295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45970.305661921295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45970.305661921295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45970.305661921295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45970.305661921295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45970.305661921295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45970.305661921295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45970.305661921295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45970.305661921295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45970.305661921295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45970.305661921295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45970.305661921295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ref="G77:G108" ca="1" si="3">IFERROR(NOW()-F77,"")</f>
        <v>45970.305661921295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45970.305661921295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45970.305661921295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45970.305661921295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45970.305661921295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45970.305661921295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45970.305661921295</v>
      </c>
      <c r="H83" s="96"/>
      <c r="I83" s="135" t="str">
        <f>IFERROR(VLOOKUP(D83,DB!A:F,6,0),"")</f>
        <v/>
      </c>
      <c r="J83" s="135" t="str">
        <f>IFERROR(VLOOKUP(D83,DB!A:G,7,0),"")</f>
        <v/>
      </c>
      <c r="K83" s="98"/>
      <c r="L83" s="92" t="str">
        <f>IFERROR(VLOOKUP(D83,DB!A:I,9,0),"")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39118</v>
      </c>
      <c r="B2" s="37" t="str">
        <f>IFERROR(VLOOKUP(D2,DB!A:K,11,0),"")</f>
        <v>R5</v>
      </c>
      <c r="C2" s="37">
        <v>3</v>
      </c>
      <c r="D2" s="107" t="s">
        <v>36011</v>
      </c>
      <c r="E2" s="37" t="s">
        <v>39021</v>
      </c>
      <c r="F2" s="38">
        <v>45891.832060185188</v>
      </c>
      <c r="G2" s="116">
        <f ca="1">IFERROR(NOW()-F2,"")</f>
        <v>78.473601736106502</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39102</v>
      </c>
      <c r="F3" s="38">
        <v>45926.188877314817</v>
      </c>
      <c r="G3" s="116">
        <f t="shared" ref="G3" ca="1" si="0">IFERROR(NOW()-F3,"")</f>
        <v>44.116784606478177</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39102</v>
      </c>
      <c r="F4" s="125">
        <v>45948.661111111112</v>
      </c>
      <c r="G4" s="126">
        <f t="shared" ref="G4:G54" ca="1" si="1">IFERROR(NOW()-F4,"")</f>
        <v>21.644550810182409</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5"/>
      <c r="G6" s="126">
        <f t="shared" ca="1" si="1"/>
        <v>45970.305661921295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45970.305661921295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45970.305661921295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45970.305661921295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45970.305661921295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45970.305661921295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45970.305661921295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45970.305661921295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45970.305661921295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45970.305661921295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45970.305661921295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45970.305661921295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45970.305661921295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45970.305661921295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45970.305661921295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45970.305661921295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45970.305661921295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45970.305661921295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45970.305661921295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45970.305661921295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45970.305661921295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45970.305661921295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45970.305661921295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45970.305661921295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45970.305661921295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45970.305661921295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45970.305661921295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45970.305661921295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45970.305661921295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45970.305661921295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45970.305661921295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45970.305661921295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45970.305661921295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45970.305661921295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45970.305661921295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45970.305661921295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45970.305661921295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45970.305661921295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45970.305661921295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45970.305661921295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45970.305661921295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45970.305661921295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45970.305661921295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45970.305661921295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45970.305661921295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45970.305661921295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45970.305661921295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45970.305661921295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45970.305661921295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45970.305661921295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45970.305661921295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45970.305661921295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45970.305661921295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45970.305661921295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45970.305661921295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45970.305661921295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45970.305661921295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45970.305661921295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45970.305661921295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45970.305661921295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45970.305661921295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45970.305661921295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45970.305661921295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45970.305661921295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45970.305661921295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45970.305661921295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45970.305661921295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45970.305661921295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45970.305661921295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45970.305661921295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45970.305661921295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45970.305661921295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45970.305661921295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45970.305661921295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45970.305661921295</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45970.305661921295</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45970.305661921295</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45970.305661921295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45970.305661921295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45970.305661921295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45970.305661921295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45970.305661921295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45970.305661921295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45970.305661921295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45970.305661921295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45970.305661921295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45970.305661921295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45970.305661921295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45970.305661921295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45970.305661921295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45970.305661921295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45970.305661921295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45970.305661921295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45970.305661921295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45970.305661921295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45970.305661921295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45970.305661921295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45970.305661921295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45970.305661921295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45970.305661921295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45970.305661921295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45970.305661921295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45970.305661921295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45970.305661921295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45970.305661921295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45970.305661921295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45970.305661921295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45970.305661921295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45970.305661921295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45970.305661921295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45970.305661921295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45970.305661921295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45970.305661921295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45970.305661921295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45970.305661921295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45970.305661921295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45970.305661921295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45970.305661921295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45970.305661921295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45970.305661921295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45970.305661921295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45970.305661921295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45970.305661921295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45970.305661921295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45970.305661921295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45970.305661921295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45970.305661921295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45970.305661921295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45970.305661921295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45970.305661921295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45970.305661921295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45970.305661921295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45970.305661921295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45970.305661921295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45970.305661921295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45970.305661921295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45970.305661921295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45970.305661921295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45970.305661921295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45970.305661921295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45970.305661921295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45970.305661921295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45970.305661921295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45970.305661921295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45970.305661921295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45970.305661921295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45970.305661921295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45970.305661921295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45970.305661921295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45970.305661921295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45970.305661921295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45970.305661921295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45970.305661921295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45970.305661921295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45970.305661921295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45970.305661921295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45970.305661921295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45970.305661921295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45970.305661921295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45970.305661921295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45970.305661921295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45970.305661921295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45970.305661921295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45970.305661921295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45970.305661921295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45970.305661921295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45970.305661921295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45970.305661921295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45970.305661921295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45970.305661921295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45970.305661921295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45970.305661921295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45970.305661921295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45970.305661921295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45970.305661921295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45970.305661921295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45970.305661921295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45970.305661921295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45970.305661921295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45970.305661921295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45970.305661921295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45970.305661921295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45970.305661921295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45970.305661921295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45970.305661921295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45970.305661921295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45970.305661921295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45970.305661921295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45970.305661921295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45970.305661921295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45970.305661921295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45970.305661921295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45970.305661921295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45970.305661921295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45970.305661921295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45970.305661921295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45970.305661921295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45970.305661921295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45970.305661921295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45970.305661921295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45970.305661921295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45970.305661921295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45970.305661921295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45970.305661921295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45970.305661921295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45970.305661921295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45970.305661921295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45970.305661921295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45970.305661921295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45970.305661921295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45970.305661921295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45970.305661921295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45970.305661921295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45970.305661921295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45970.305661921295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45970.305661921295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45970.305661921295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45970.305661921295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45970.305661921295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45970.305661921295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45970.305661921295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45970.305661921295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45970.305661921295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45970.305661921295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45970.305661921295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45970.305661921295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45970.305661921295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45970.305661921295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45970.305661921295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45970.305661921295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45970.305661921295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45970.305661921295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45970.305661921295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45970.305661921295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45970.305661921295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45970.305661921295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45970.305661921295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45970.305661921295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45970.305661921295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45970.305661921295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45970.305661921295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45970.305661921295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45970.305661921295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45970.305661921295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45970.305661921295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45970.305661921295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45970.305661921295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45970.305661921295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45970.305661921295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45970.305661921295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45970.305661921295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45970.305661921295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45970.305661921295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45970.305661921295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45970.305661921295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45970.305661921295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45970.305661921295</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45970.305661921295</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45970.305661921295</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45970.305661921295</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45970.305661921295</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45970.305661921295</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45970.305661921295</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45970.305661921295</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45970.305661921295</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45970.305661921295</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45970.305661921295</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45970.305661921295</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45970.305661921295</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45970.305661921295</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45970.305661921295</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45970.305661921295</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45970.305661921295</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45970.305661921295</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45970.305661921295</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45970.305661921295</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45970.305661921295</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45970.305661921295</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45970.305661921295</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45970.305661921295</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45970.305661921295</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45970.305661921295</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45970.305661921295</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45970.305661921295</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45970.305661921295</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45970.305661921295</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45970.305661921295</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45970.305661921295</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45970.305661921295</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45970.305661921295</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45970.305661921295</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45970.305661921295</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45970.305661921295</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45970.305661921295</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45970.305661921295</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45970.305661921295</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45970.305661921295</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45970.305661921295</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45970.305661921295</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45970.305661921295</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45970.305661921295</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45970.305661921295</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45970.305661921295</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45970.305661921295</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45970.305661921295</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45970.305661921295</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45970.305661921295</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45970.305661921295</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45970.305661921295</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45970.305661921295</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45970.305661921295</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45970.305661921295</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45970.305661921295</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45970.305661921295</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45970.305661921295</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45970.305661921295</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45970.305661921295</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45970.305661921295</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45970.305661921295</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45970.305661921295</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45970.305661921295</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45970.305661921295</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45970.305661921295</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45970.305661921295</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45970.305661921295</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45970.305661921295</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45970.305661921295</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45970.305661921295</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45970.305661921295</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45970.305661921295</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45970.305661921295</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45970.305661921295</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45970.305661921295</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45970.305661921295</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45970.305661921295</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45970.305661921295</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45970.305661921295</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45970.305661921295</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45970.305661921295</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45970.305661921295</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45970.305661921295</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45970.305661921295</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45970.305661921295</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45970.305661921295</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45970.305661921295</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45970.305661921295</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45970.305661921295</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45970.305661921295</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45970.305661921295</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45970.305661921295</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45970.305661921295</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45970.305661921295</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45970.305661921295</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45970.305661921295</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45970.305661921295</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45970.305661921295</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45970.305661921295</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45970.305661921295</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45970.305661921295</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45970.305661921295</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45970.305661921295</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45970.305661921295</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45970.305661921295</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45970.305661921295</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45970.305661921295</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45970.305661921295</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45970.305661921295</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45970.305661921295</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45970.305661921295</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45970.305661921295</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45970.305661921295</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45970.305661921295</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45970.305661921295</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45970.305661921295</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45970.305661921295</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45970.305661921295</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45970.305661921295</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45970.305661921295</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45970.305661921295</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45970.305661921295</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45970.305661921295</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45970.305661921295</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45970.305661921295</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45970.305661921295</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45970.305661921295</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45970.305661921295</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45970.305661921295</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45970.305661921295</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45970.305661921295</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45970.305661921295</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45970.305661921295</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45970.305661921295</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45970.305661921295</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45970.305661921295</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45970.305661921295</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45970.305661921295</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45970.305661921295</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45970.305661921295</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45970.305661921295</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45970.305661921295</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45970.305661921295</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45970.305661921295</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45970.305661921295</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45970.305661921295</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45970.305661921295</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45970.305661921295</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45970.305661921295</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45970.305661921295</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45970.305661921295</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45970.305661921295</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45970.305661921295</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45970.305661921295</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45970.305661921295</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45970.305661921295</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45970.305661921295</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45970.305661921295</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45970.305661921295</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45970.305661921295</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45970.305661921295</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45970.305661921295</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45970.305661921295</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45970.305661921295</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45970.305661921295</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45970.305661921295</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45970.305661921295</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45970.305661921295</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45970.305661921295</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45970.305661921295</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45970.305661921295</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45970.305661921295</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45970.305661921295</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45970.305661921295</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45970.305661921295</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45970.305661921295</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45970.305661921295</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45970.305661921295</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45970.305661921295</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45970.305661921295</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45970.305661921295</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45970.305661921295</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45970.305661921295</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45970.305661921295</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2025-11-09T04:21:02Z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