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10" documentId="120_S{2AC9BD13-BADA-5192-A53E-5A8FF88502F6}" xr6:coauthVersionLast="47" xr6:coauthVersionMax="47" xr10:uidLastSave="{B307DA9B-170D-4D97-ABA5-29500AA61C8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<sst xmlns="http://schemas.openxmlformats.org/spreadsheetml/2006/main" count="181535" uniqueCount="39146">
  <si>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</si>
  <si>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</si>
  <si>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</si>
  <si>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</si>
  <si>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</si>
  <si>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</si>
  <si>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</si>
  <si>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</si>
  <si>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</si>
  <si>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</si>
  <si>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</si>
  <si>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</si>
  <si>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</si>
  <si>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</si>
  <si>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</si>
  <si>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</si>
  <si>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</si>
  <si>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</si>
  <si>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</si>
  <si>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</si>
  <si>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</si>
  <si>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</si>
  <si>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</si>
  <si>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</si>
  <si>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</si>
  <si>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</si>
  <si>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</si>
  <si>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</si>
  <si>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</si>
  <si>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</si>
  <si>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</si>
  <si>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</si>
  <si>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</si>
  <si>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</si>
  <si>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</si>
  <si>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</si>
  <si>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</si>
  <si>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</si>
  <si>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</si>
  <si>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</si>
  <si>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</si>
  <si>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</si>
  <si>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</si>
  <si>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</si>
  <si>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</si>
  <si>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</si>
  <si>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</si>
  <si>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</si>
  <si>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</si>
  <si>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</si>
  <si>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</si>
  <si>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</si>
  <si>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</si>
  <si>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</si>
  <si>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</si>
  <si>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</si>
  <si>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</si>
  <si>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</si>
  <si>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</si>
  <si>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</si>
  <si>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</si>
  <si>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</si>
  <si>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</si>
  <si>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</si>
  <si>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</si>
  <si>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</si>
  <si>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</si>
  <si>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</si>
  <si>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</si>
  <si>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</si>
  <si>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</si>
  <si>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</si>
  <si>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</si>
  <si>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</si>
  <si>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</si>
  <si>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</si>
  <si>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</si>
  <si>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</si>
  <si>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</si>
  <si>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</si>
  <si>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</si>
  <si>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</si>
  <si>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</si>
  <si>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</si>
  <si>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</si>
  <si>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</si>
  <si>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</si>
  <si>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</si>
  <si>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</si>
  <si>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</si>
  <si>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</si>
  <si>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</si>
  <si>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</si>
  <si>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</si>
  <si>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</si>
  <si>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</si>
  <si>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</si>
  <si>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</si>
  <si>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</si>
  <si>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</si>
  <si>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</si>
  <si>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</si>
  <si>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</si>
  <si>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</si>
  <si>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</si>
  <si>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</si>
  <si>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</si>
  <si>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</si>
  <si>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</si>
  <si>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</si>
  <si>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</si>
  <si>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</si>
  <si>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</si>
  <si>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</si>
  <si>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</si>
  <si>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</si>
  <si>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</si>
  <si>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</si>
  <si>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</si>
  <si>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</si>
  <si>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</si>
  <si>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</si>
  <si>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</si>
  <si>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</si>
  <si>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</si>
  <si>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</si>
  <si>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</si>
  <si>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</si>
  <si>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</si>
  <si>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</si>
  <si>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</si>
  <si>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</si>
  <si>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</si>
  <si>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</si>
  <si>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</si>
  <si>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</si>
  <si>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</si>
  <si>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</si>
  <si>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</si>
  <si>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</si>
  <si>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</si>
  <si>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</si>
  <si>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</si>
  <si>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</si>
  <si>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</si>
  <si>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</si>
  <si>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</si>
  <si>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</si>
  <si>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</si>
  <si>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</si>
  <si>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</si>
  <si>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</si>
  <si>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</si>
  <si>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</si>
  <si>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</si>
  <si>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</si>
  <si>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</si>
  <si>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</si>
  <si>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</si>
  <si>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</si>
  <si>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</si>
  <si>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</si>
  <si>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</si>
  <si>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</si>
  <si>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</si>
  <si>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</si>
  <si>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</si>
  <si>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</si>
  <si>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</si>
  <si>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</si>
  <si>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</si>
  <si>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</si>
  <si>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</si>
  <si>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</si>
  <si>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</si>
  <si>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</si>
  <si>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</si>
  <si>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</si>
  <si>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</si>
  <si>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</si>
  <si>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</si>
  <si>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</si>
  <si>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</si>
  <si>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</si>
  <si>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</si>
  <si>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</si>
  <si>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</si>
  <si>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</si>
  <si>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</si>
  <si>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</si>
  <si>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</si>
  <si>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</si>
  <si>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</si>
  <si>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</si>
  <si>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</si>
  <si>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</si>
  <si>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</si>
  <si>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</si>
  <si>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</si>
  <si>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</si>
  <si>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</si>
  <si>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</si>
  <si>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</si>
  <si>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</si>
  <si>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</si>
  <si>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</si>
  <si>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</si>
  <si>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</si>
  <si>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</si>
  <si>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</si>
  <si>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</si>
  <si>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</si>
  <si>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</si>
  <si>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</si>
  <si>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</si>
  <si>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</si>
  <si>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</si>
  <si>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</si>
  <si>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</si>
  <si>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</si>
  <si>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</si>
  <si>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</si>
  <si>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</si>
  <si>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</si>
  <si>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</si>
  <si>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</si>
  <si>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</si>
  <si>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</si>
  <si>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</si>
  <si>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</si>
  <si>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</si>
  <si>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</si>
  <si>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</si>
  <si>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</si>
  <si>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</si>
  <si>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</si>
  <si>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</si>
  <si>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</si>
  <si>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</si>
  <si>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</si>
  <si>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</si>
  <si>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</si>
  <si>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</si>
  <si>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</si>
  <si>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</si>
  <si>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</si>
  <si>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</si>
  <si>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</si>
  <si>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</si>
  <si>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</si>
  <si>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</si>
  <si>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</si>
  <si>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</si>
  <si>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</si>
  <si>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</si>
  <si>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</si>
  <si>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</si>
  <si>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</si>
  <si>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</si>
  <si>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</si>
  <si>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</si>
  <si>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</si>
  <si>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</si>
  <si>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</si>
  <si>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</si>
  <si>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</si>
  <si>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</si>
  <si>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</si>
  <si>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</si>
  <si>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</si>
  <si>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</si>
  <si>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</si>
  <si>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</si>
  <si>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</si>
  <si>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</si>
  <si>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</si>
  <si>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</si>
  <si>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</si>
  <si>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</si>
  <si>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</si>
  <si>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</si>
  <si>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</si>
  <si>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</si>
  <si>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</si>
  <si>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</si>
  <si>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</si>
  <si>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</si>
  <si>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</si>
  <si>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</si>
  <si>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</si>
  <si>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</si>
  <si>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</si>
  <si>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</si>
  <si>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</si>
  <si>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</si>
  <si>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</si>
  <si>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</si>
  <si>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</si>
  <si>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</si>
  <si>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</si>
  <si>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</si>
  <si>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</si>
  <si>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</si>
  <si>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</si>
  <si>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</si>
  <si>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</si>
  <si>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</si>
  <si>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</si>
  <si>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</si>
  <si>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</si>
  <si>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</si>
  <si>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</si>
  <si>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</si>
  <si>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</si>
  <si>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</si>
  <si>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</si>
  <si>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</si>
  <si>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</si>
  <si>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</si>
  <si>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</si>
  <si>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</si>
  <si>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</si>
  <si>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</si>
  <si>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</si>
  <si>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</si>
  <si>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</si>
  <si>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</si>
  <si>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</si>
  <si>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</si>
  <si>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</si>
  <si>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</si>
  <si>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</si>
  <si>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</si>
  <si>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</si>
  <si>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</si>
  <si>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</si>
  <si>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</si>
  <si>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</si>
  <si>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</si>
  <si>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</si>
  <si>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</si>
  <si>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</si>
  <si>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</si>
  <si>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</si>
  <si>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</si>
  <si>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</si>
  <si>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</si>
  <si>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</si>
  <si>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</si>
  <si>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</si>
  <si>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</si>
  <si>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</si>
  <si>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</si>
  <si>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</si>
  <si>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</si>
  <si>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</si>
  <si>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</si>
  <si>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</si>
  <si>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</si>
  <si>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</si>
  <si>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</si>
  <si>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</si>
  <si>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</si>
  <si>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</si>
  <si>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</si>
  <si>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</si>
  <si>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</si>
  <si>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</si>
  <si>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</si>
  <si>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</si>
  <si>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</si>
  <si>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</si>
  <si>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</si>
  <si>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</si>
  <si>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</si>
  <si>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</si>
  <si>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</si>
  <si>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</si>
  <si>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</si>
  <si>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</si>
  <si>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</si>
  <si>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</si>
  <si>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</si>
  <si>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</si>
  <si>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</si>
  <si>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</si>
  <si>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</si>
  <si>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</si>
  <si>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</si>
  <si>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</si>
  <si>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</si>
  <si>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</si>
  <si>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</si>
  <si>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</si>
  <si>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</si>
  <si>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</si>
  <si>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</si>
  <si>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</si>
  <si>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</si>
  <si>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</si>
  <si>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</si>
  <si>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</si>
  <si>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</si>
  <si>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</si>
  <si>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</si>
  <si>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</si>
  <si>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</si>
  <si>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</si>
  <si>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</si>
  <si>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</si>
  <si>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</si>
  <si>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</si>
  <si>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</si>
  <si>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</si>
  <si>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</si>
  <si>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</si>
  <si>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</si>
  <si>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</si>
  <si>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</si>
  <si>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</si>
  <si>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</si>
  <si>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</si>
  <si>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</si>
  <si>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</si>
  <si>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</si>
  <si>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</si>
  <si>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</si>
  <si>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</si>
  <si>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</si>
  <si>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</si>
  <si>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</si>
  <si>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</si>
  <si>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</si>
  <si>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</si>
  <si>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</si>
  <si>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</si>
  <si>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</si>
  <si>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</si>
  <si>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</si>
  <si>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</si>
  <si>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</si>
  <si>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</si>
  <si>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</si>
  <si>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</si>
  <si>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</si>
  <si>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</si>
  <si>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</si>
  <si>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</si>
  <si>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</si>
  <si>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</si>
  <si>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</si>
  <si>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</si>
  <si>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</si>
  <si>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</si>
  <si>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</si>
  <si>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</si>
  <si>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</si>
  <si>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</si>
  <si>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</si>
  <si>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</si>
  <si>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</si>
  <si>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</si>
  <si>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</si>
  <si>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</si>
  <si>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</si>
  <si>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</si>
  <si>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</si>
  <si>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</si>
  <si>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</si>
  <si>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</si>
  <si>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</si>
  <si>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</si>
  <si>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</si>
  <si>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</si>
  <si>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</si>
  <si>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</si>
  <si>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</si>
  <si>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</si>
  <si>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</si>
  <si>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</si>
  <si>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</si>
  <si>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</si>
  <si>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</si>
  <si>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</si>
  <si>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</si>
  <si>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</si>
  <si>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</si>
  <si>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</si>
  <si>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</si>
  <si>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</si>
  <si>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</si>
  <si>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</si>
  <si>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</si>
  <si>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</si>
  <si>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</si>
  <si>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</si>
  <si>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</si>
  <si>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</si>
  <si>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</si>
  <si>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</si>
  <si>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</si>
  <si>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</si>
  <si>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</si>
  <si>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</si>
  <si>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</si>
  <si>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</si>
  <si>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</si>
  <si>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</si>
  <si>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</si>
  <si>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</si>
  <si>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</si>
  <si>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</si>
  <si>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</si>
  <si>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</si>
  <si>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</si>
  <si>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</si>
  <si>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</si>
  <si>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</si>
  <si>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</si>
  <si>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</si>
  <si>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</si>
  <si>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</si>
  <si>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</si>
  <si>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</si>
  <si>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</si>
  <si>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</si>
  <si>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</si>
  <si>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</si>
  <si>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</si>
  <si>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</si>
  <si>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</si>
  <si>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</si>
  <si>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</si>
  <si>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</si>
  <si>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</si>
  <si>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</si>
  <si>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</si>
  <si>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</si>
  <si>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</si>
  <si>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</si>
  <si>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</si>
  <si>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</si>
  <si>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</si>
  <si>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</si>
  <si>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</si>
  <si>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</si>
  <si>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</si>
  <si>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</si>
  <si>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</si>
  <si>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</si>
  <si>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</si>
  <si>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</si>
  <si>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</si>
  <si>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</si>
  <si>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</si>
  <si>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</si>
  <si>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</si>
  <si>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</si>
  <si>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</si>
  <si>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</si>
  <si>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</si>
  <si>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</si>
  <si>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</si>
  <si>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</si>
  <si>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</si>
  <si>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</si>
  <si>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</si>
  <si>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</si>
  <si>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</si>
  <si>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</si>
  <si>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</si>
  <si>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</si>
  <si>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</si>
  <si>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</si>
  <si>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</si>
  <si>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</si>
  <si>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</si>
  <si>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</si>
  <si>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</si>
  <si>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</si>
  <si>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</si>
  <si>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</si>
  <si>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</si>
  <si>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</si>
  <si>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</si>
  <si>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</si>
  <si>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</si>
  <si>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</si>
  <si>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</si>
  <si>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</si>
  <si>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</si>
  <si>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</si>
  <si>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</si>
  <si>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</si>
  <si>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</si>
  <si>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</si>
  <si>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</si>
  <si>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</si>
  <si>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</si>
  <si>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</si>
  <si>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</si>
  <si>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</si>
  <si>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</si>
  <si>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</si>
  <si>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</si>
  <si>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</si>
  <si>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</si>
  <si>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</si>
  <si>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</si>
  <si>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</si>
  <si>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</si>
  <si>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</si>
  <si>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</si>
  <si>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</si>
  <si>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</si>
  <si>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</si>
  <si>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</si>
  <si>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</si>
  <si>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</si>
  <si>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</si>
  <si>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</si>
  <si>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</si>
  <si>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</si>
  <si>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</si>
  <si>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</si>
  <si>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</si>
  <si>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</si>
  <si>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</si>
  <si>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</si>
  <si>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</si>
  <si>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</si>
  <si>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</si>
  <si>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</si>
  <si>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</si>
  <si>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</si>
  <si>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</si>
  <si>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</si>
  <si>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</si>
  <si>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</si>
  <si>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</si>
  <si>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</si>
  <si>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</si>
  <si>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</si>
  <si>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</si>
  <si>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</si>
  <si>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</si>
  <si>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</si>
  <si>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</si>
  <si>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</si>
  <si>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</si>
  <si>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</si>
  <si>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</si>
  <si>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</si>
  <si>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</si>
  <si>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</si>
  <si>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</si>
  <si>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</si>
  <si>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</si>
  <si>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</si>
  <si>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</si>
  <si>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</si>
  <si>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</si>
  <si>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</si>
  <si>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</si>
  <si>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</si>
  <si>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</si>
  <si>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</si>
  <si>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</si>
  <si>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</si>
  <si>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</si>
  <si>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</si>
  <si>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</si>
  <si>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</si>
  <si>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</si>
  <si>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</si>
  <si>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</si>
  <si>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</si>
  <si>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</si>
  <si>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</si>
  <si>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</si>
  <si>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</si>
  <si>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</si>
  <si>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</si>
  <si>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</si>
  <si>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</si>
  <si>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</si>
  <si>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</si>
  <si>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</si>
  <si>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</si>
  <si>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</si>
  <si>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</si>
  <si>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</si>
  <si>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</si>
  <si>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</si>
  <si>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</si>
  <si>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</si>
  <si>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</si>
  <si>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</si>
  <si>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</si>
  <si>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</si>
  <si>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</si>
  <si>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</si>
  <si>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</si>
  <si>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</si>
  <si>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</si>
  <si>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</si>
  <si>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</si>
  <si>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</si>
  <si>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</si>
  <si>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</si>
  <si>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</si>
  <si>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</si>
  <si>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</si>
  <si>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</si>
  <si>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</si>
  <si>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</si>
  <si>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</si>
  <si>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</si>
  <si>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</si>
  <si>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</si>
  <si>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</si>
  <si>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</si>
  <si>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</si>
  <si>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</si>
  <si>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</si>
  <si>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</si>
  <si>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</si>
  <si>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</si>
  <si>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</si>
  <si>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</si>
  <si>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</si>
  <si>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</si>
  <si>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</si>
  <si>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</si>
  <si>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</si>
  <si>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</si>
  <si>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</si>
  <si>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</si>
  <si>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</si>
  <si>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</si>
  <si>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</si>
  <si>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</si>
  <si>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</si>
  <si>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</si>
  <si>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</si>
  <si>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</si>
  <si>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</si>
  <si>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</si>
  <si>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</si>
  <si>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</si>
  <si>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</si>
  <si>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</si>
  <si>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</si>
  <si>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</si>
  <si>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</si>
  <si>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</si>
  <si>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</si>
  <si>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</si>
  <si>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</si>
  <si>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</si>
  <si>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</si>
  <si>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</si>
  <si>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</si>
  <si>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</si>
  <si>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</si>
  <si>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</si>
  <si>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</si>
  <si>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</si>
  <si>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</si>
  <si>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</si>
  <si>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</si>
  <si>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</si>
  <si>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</si>
  <si>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</si>
  <si>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</si>
  <si>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</si>
  <si>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</si>
  <si>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</si>
  <si>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</si>
  <si>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</si>
  <si>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</si>
  <si>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</si>
  <si>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</si>
  <si>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</si>
  <si>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</si>
  <si>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</si>
  <si>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</si>
  <si>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</si>
  <si>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</si>
  <si>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</si>
  <si>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</si>
  <si>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</si>
  <si>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</si>
  <si>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</si>
  <si>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</si>
  <si>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</si>
  <si>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</si>
  <si>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</si>
  <si>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</si>
  <si>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</si>
  <si>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</si>
  <si>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</si>
  <si>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</si>
  <si>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</si>
  <si>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</si>
  <si>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</si>
  <si>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</si>
  <si>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</si>
  <si>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</si>
  <si>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</si>
  <si>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</si>
  <si>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</si>
  <si>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</si>
  <si>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</si>
  <si>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</si>
  <si>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</si>
  <si>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</si>
  <si>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</si>
  <si>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</si>
  <si>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</si>
  <si>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</si>
  <si>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</si>
  <si>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</si>
  <si>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</si>
  <si>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</si>
  <si>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</si>
  <si>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</si>
  <si>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</si>
  <si>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</si>
  <si>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</si>
  <si>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</si>
  <si>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</si>
  <si>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</si>
  <si>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</si>
  <si>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</si>
  <si>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</si>
  <si>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</si>
  <si>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</si>
  <si>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</si>
  <si>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</si>
  <si>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</si>
  <si>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</si>
  <si>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</si>
  <si>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</si>
  <si>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</si>
  <si>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</si>
  <si>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</si>
  <si>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</si>
  <si>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</si>
  <si>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</si>
  <si>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</si>
  <si>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</si>
  <si>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</si>
  <si>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</si>
  <si>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</si>
  <si>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</si>
  <si>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</si>
  <si>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</si>
  <si>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</si>
  <si>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</si>
  <si>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</si>
  <si>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</si>
  <si>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</si>
  <si>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</si>
  <si>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</si>
  <si>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</si>
  <si>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</si>
  <si>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</si>
  <si>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</si>
  <si>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</si>
  <si>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</si>
  <si>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</si>
  <si>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</si>
  <si>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</si>
  <si>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</si>
  <si>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</si>
  <si>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</si>
  <si>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</si>
  <si>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</si>
  <si>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</si>
  <si>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</si>
  <si>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</si>
  <si>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</si>
  <si>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</si>
  <si>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</si>
  <si>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</si>
  <si>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</si>
  <si>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</si>
  <si>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</si>
  <si>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</si>
  <si>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</si>
  <si>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</si>
  <si>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</si>
  <si>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</si>
  <si>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</si>
  <si>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</si>
  <si>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</si>
  <si>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</si>
  <si>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</si>
  <si>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</si>
  <si>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</si>
  <si>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</si>
  <si>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</si>
  <si>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</si>
  <si>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</si>
  <si>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</si>
  <si>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</si>
  <si>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</si>
  <si>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</si>
  <si>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</si>
  <si>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</si>
  <si>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</si>
  <si>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</si>
  <si>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</si>
  <si>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</si>
  <si>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</si>
  <si>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</si>
  <si>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</si>
  <si>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</si>
  <si>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</si>
  <si>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</si>
  <si>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</si>
  <si>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</si>
  <si>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</si>
  <si>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</si>
  <si>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</si>
  <si>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</si>
  <si>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</si>
  <si>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</si>
  <si>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</si>
  <si>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</si>
  <si>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</si>
  <si>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</si>
  <si>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</si>
  <si>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</si>
  <si>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</si>
  <si>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</si>
  <si>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</si>
  <si>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</si>
  <si>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</si>
  <si>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</si>
  <si>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</si>
  <si>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</si>
  <si>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</si>
  <si>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</si>
  <si>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</si>
  <si>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</si>
  <si>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</si>
  <si>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</si>
  <si>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</si>
  <si>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</si>
  <si>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</si>
  <si>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</si>
  <si>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</si>
  <si>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</si>
  <si>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</si>
  <si>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</si>
  <si>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</si>
  <si>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</si>
  <si>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</si>
  <si>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</si>
  <si>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</si>
  <si>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</si>
  <si>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</si>
  <si>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</si>
  <si>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</si>
  <si>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</si>
  <si>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</si>
  <si>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</si>
  <si>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</si>
  <si>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</si>
  <si>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</si>
  <si>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</si>
  <si>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</si>
  <si>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</si>
  <si>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</si>
  <si>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</si>
  <si>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</si>
  <si>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</si>
  <si>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</si>
  <si>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</si>
  <si>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</si>
  <si>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</si>
  <si>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</si>
  <si>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</si>
  <si>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</si>
  <si>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</si>
  <si>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</si>
  <si>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</si>
  <si>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</si>
  <si>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</si>
  <si>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</si>
  <si>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</si>
  <si>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</si>
  <si>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</si>
  <si>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</si>
  <si>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</si>
  <si>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</si>
  <si>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</si>
  <si>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</si>
  <si>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</si>
  <si>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</si>
  <si>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</si>
  <si>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</si>
  <si>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</si>
  <si>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</si>
  <si>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</si>
  <si>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</si>
  <si>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</si>
  <si>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</si>
  <si>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</si>
  <si>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</si>
  <si>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</si>
  <si>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</si>
  <si>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</si>
  <si>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</si>
  <si>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</si>
  <si>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</si>
  <si>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</si>
  <si>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</si>
  <si>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</si>
  <si>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</si>
  <si>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</si>
  <si>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</si>
  <si>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</si>
  <si>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</si>
  <si>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</si>
  <si>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</si>
  <si>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</si>
  <si>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</si>
  <si>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</si>
  <si>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</si>
  <si>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</si>
  <si>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</si>
  <si>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</si>
  <si>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</si>
  <si>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</si>
  <si>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</si>
  <si>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</si>
  <si>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</si>
  <si>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</si>
  <si>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</si>
  <si>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</si>
  <si>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</si>
  <si>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</si>
  <si>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</si>
  <si>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</si>
  <si>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</si>
  <si>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</si>
  <si>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</si>
  <si>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</si>
  <si>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</si>
  <si>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</si>
  <si>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</si>
  <si>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</si>
  <si>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</si>
  <si>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</si>
  <si>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</si>
  <si>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</si>
  <si>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</si>
  <si>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</si>
  <si>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</si>
  <si>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</si>
  <si>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</si>
  <si>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</si>
  <si>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</si>
  <si>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</si>
  <si>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</si>
  <si>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</si>
  <si>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</si>
  <si>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</si>
  <si>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</si>
  <si>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</si>
  <si>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</si>
  <si>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</si>
  <si>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</si>
  <si>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</si>
  <si>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</si>
  <si>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</si>
  <si>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</si>
  <si>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</si>
  <si>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</si>
  <si>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</si>
  <si>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</si>
  <si>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</si>
  <si>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</si>
  <si>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</si>
  <si>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</si>
  <si>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</si>
  <si>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</si>
  <si>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</si>
  <si>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</si>
  <si>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</si>
  <si>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</si>
  <si>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</si>
  <si>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</si>
  <si>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</si>
  <si>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</si>
  <si>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</si>
  <si>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</si>
  <si>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</si>
  <si>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</si>
  <si>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</si>
  <si>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</si>
  <si>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</si>
  <si>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</si>
  <si>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</si>
  <si>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</si>
  <si>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</si>
  <si>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</si>
  <si>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</si>
  <si>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</si>
  <si>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</si>
  <si>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</si>
  <si>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</si>
  <si>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</si>
  <si>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</si>
  <si>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</si>
  <si>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</si>
  <si>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</si>
  <si>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</si>
  <si>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</si>
  <si>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</si>
  <si>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</si>
  <si>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</si>
  <si>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</si>
  <si>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</si>
  <si>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</si>
  <si>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</si>
  <si>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</si>
  <si>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</si>
  <si>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</si>
  <si>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</si>
  <si>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</si>
  <si>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</si>
  <si>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</si>
  <si>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</si>
  <si>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</si>
  <si>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</si>
  <si>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</si>
  <si>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</si>
  <si>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</si>
  <si>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</si>
  <si>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</si>
  <si>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</si>
  <si>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</si>
  <si>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</si>
  <si>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</si>
  <si>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</si>
  <si>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</si>
  <si>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</si>
  <si>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</si>
  <si>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</si>
  <si>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</si>
  <si>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</si>
  <si>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</si>
  <si>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</si>
  <si>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</si>
  <si>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</si>
  <si>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</si>
  <si>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</si>
  <si>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</si>
  <si>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</si>
  <si>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</si>
  <si>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</si>
  <si>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</si>
  <si>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</si>
  <si>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</si>
  <si>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</si>
  <si>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</si>
  <si>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</si>
  <si>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</si>
  <si>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</si>
  <si>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</si>
  <si>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</si>
  <si>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</si>
  <si>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</si>
  <si>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</si>
  <si>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</si>
  <si>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</si>
  <si>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</si>
  <si>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</si>
  <si>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</si>
  <si>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</si>
  <si>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</si>
  <si>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</si>
  <si>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</si>
  <si>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</si>
  <si>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</si>
  <si>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</si>
  <si>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</si>
  <si>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</si>
  <si>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</si>
  <si>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</si>
  <si>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</si>
  <si>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</si>
  <si>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</si>
  <si>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</si>
  <si>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</si>
  <si>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</si>
  <si>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</si>
  <si>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</si>
  <si>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</si>
  <si>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</si>
  <si>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</si>
  <si>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</si>
  <si>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</si>
  <si>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</si>
  <si>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</si>
  <si>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</si>
  <si>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</si>
  <si>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</si>
  <si>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</si>
  <si>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</si>
  <si>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</si>
  <si>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</si>
  <si>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</si>
  <si>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</si>
  <si>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</si>
  <si>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</si>
  <si>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</si>
  <si>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</si>
  <si>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</si>
  <si>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</si>
  <si>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</si>
  <si>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</si>
  <si>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</si>
  <si>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</si>
  <si>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</si>
  <si>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</si>
  <si>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</si>
  <si>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</si>
  <si>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</si>
  <si>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</si>
  <si>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</si>
  <si>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</si>
  <si>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</si>
  <si>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</si>
  <si>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</si>
  <si>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</si>
  <si>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</si>
  <si>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</si>
  <si>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</si>
  <si>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</si>
  <si>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</si>
  <si>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</si>
  <si>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</si>
  <si>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</si>
  <si>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</si>
  <si>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</si>
  <si>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</si>
  <si>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</si>
  <si>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</si>
  <si>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</si>
  <si>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</si>
  <si>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</si>
  <si>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</si>
  <si>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</si>
  <si>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</si>
  <si>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</si>
  <si>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</si>
  <si>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</si>
  <si>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</si>
  <si>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</si>
  <si>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</si>
  <si>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</si>
  <si>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</si>
  <si>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</si>
  <si>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</si>
  <si>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</si>
  <si>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</si>
  <si>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</si>
  <si>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</si>
  <si>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</si>
  <si>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</si>
  <si>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</si>
  <si>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</si>
  <si>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</si>
  <si>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</si>
  <si>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</si>
  <si>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</si>
  <si>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</si>
  <si>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</si>
  <si>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</si>
  <si>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</si>
  <si>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</si>
  <si>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</si>
  <si>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</si>
  <si>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</si>
  <si>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</si>
  <si>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</si>
  <si>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</si>
  <si>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</si>
  <si>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</si>
  <si>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</si>
  <si>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</si>
  <si>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</si>
  <si>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</si>
  <si>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</si>
  <si>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</si>
  <si>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</si>
  <si>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</si>
  <si>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</si>
  <si>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</si>
  <si>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</si>
  <si>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</si>
  <si>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</si>
  <si>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</si>
  <si>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</si>
  <si>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</si>
  <si>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</si>
  <si>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</si>
  <si>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</si>
  <si>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</si>
  <si>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</si>
  <si>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</si>
  <si>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</si>
  <si>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</si>
  <si>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</si>
  <si>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</si>
  <si>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</si>
  <si>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</si>
  <si>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</si>
  <si>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</si>
  <si>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</si>
  <si>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</si>
  <si>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</si>
  <si>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</si>
  <si>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</si>
  <si>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</si>
  <si>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</si>
  <si>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</si>
  <si>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</si>
  <si>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</si>
  <si>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</si>
  <si>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</si>
  <si>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</si>
  <si>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</si>
  <si>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</si>
  <si>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</si>
  <si>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</si>
  <si>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</si>
  <si>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</si>
  <si>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</si>
  <si>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</si>
  <si>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</si>
  <si>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</si>
  <si>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</si>
  <si>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</si>
  <si>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</si>
  <si>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</si>
  <si>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</si>
  <si>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</si>
  <si>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</si>
  <si>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</si>
  <si>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</si>
  <si>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</si>
  <si>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</si>
  <si>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</si>
  <si>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</si>
  <si>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</si>
  <si>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</si>
  <si>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</si>
  <si>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</si>
  <si>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</si>
  <si>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</si>
  <si>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</si>
  <si>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</si>
  <si>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</si>
  <si>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</si>
  <si>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</si>
  <si>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</si>
  <si>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</si>
  <si>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</si>
  <si>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</si>
  <si>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</si>
  <si>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</si>
  <si>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</si>
  <si>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</si>
  <si>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</si>
  <si>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</si>
  <si>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</si>
  <si>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</si>
  <si>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</si>
  <si>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</si>
  <si>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</si>
  <si>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</si>
  <si>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</si>
  <si>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</si>
  <si>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</si>
  <si>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</si>
  <si>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</si>
  <si>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</si>
  <si>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</si>
  <si>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</si>
  <si>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</si>
  <si>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</si>
  <si>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</si>
  <si>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</si>
  <si>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</si>
  <si>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</si>
  <si>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</si>
  <si>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</si>
  <si>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</si>
  <si>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</si>
  <si>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</si>
  <si>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</si>
  <si>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</si>
  <si>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</si>
  <si>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</si>
  <si>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</si>
  <si>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</si>
  <si>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</si>
  <si>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</si>
  <si>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</si>
  <si>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</si>
  <si>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</si>
  <si>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</si>
  <si>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</si>
  <si>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</si>
  <si>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</si>
  <si>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</si>
  <si>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</si>
  <si>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</si>
  <si>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</si>
  <si>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</si>
  <si>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</si>
  <si>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</si>
  <si>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</si>
  <si>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</si>
  <si>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</si>
  <si>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</si>
  <si>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</si>
  <si>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</si>
  <si>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</si>
  <si>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</si>
  <si>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</si>
  <si>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</si>
  <si>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</si>
  <si>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</si>
  <si>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</si>
  <si>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</si>
  <si>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</si>
  <si>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</si>
  <si>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</si>
  <si>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</si>
  <si>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</si>
  <si>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</si>
  <si>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</si>
  <si>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</si>
  <si>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</si>
  <si>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</si>
  <si>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</si>
  <si>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</si>
  <si>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</si>
  <si>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</si>
  <si>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</si>
  <si>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</si>
  <si>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</si>
  <si>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</si>
  <si>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</si>
  <si>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</si>
  <si>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</si>
  <si>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</si>
  <si>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</si>
  <si>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</si>
  <si>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</si>
  <si>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</si>
  <si>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</si>
  <si>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</si>
  <si>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</si>
  <si>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</si>
  <si>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</si>
  <si>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</si>
  <si>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</si>
  <si>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</si>
  <si>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</si>
  <si>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</si>
  <si>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</si>
  <si>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</si>
  <si>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</si>
  <si>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</si>
  <si>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</si>
  <si>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</si>
  <si>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</si>
  <si>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</si>
  <si>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</si>
  <si>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</si>
  <si>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</si>
  <si>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</si>
  <si>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</si>
  <si>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</si>
  <si>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</si>
  <si>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</si>
  <si>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</si>
  <si>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</si>
  <si>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</si>
  <si>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</si>
  <si>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</si>
  <si>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</si>
  <si>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</si>
  <si>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</si>
  <si>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</si>
  <si>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</si>
  <si>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</si>
  <si>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</si>
  <si>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</si>
  <si>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</si>
  <si>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</si>
  <si>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</si>
  <si>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</si>
  <si>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</si>
  <si>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</si>
  <si>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</si>
  <si>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</si>
  <si>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</si>
  <si>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</si>
  <si>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</si>
  <si>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</si>
  <si>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</si>
  <si>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</si>
  <si>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</si>
  <si>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</si>
  <si>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</si>
  <si>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</si>
  <si>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</si>
  <si>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</si>
  <si>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</si>
  <si>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</si>
  <si>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</si>
  <si>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</si>
  <si>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</si>
  <si>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</si>
  <si>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</si>
  <si>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</si>
  <si>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</si>
  <si>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</si>
  <si>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</si>
  <si>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</si>
  <si>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</si>
  <si>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</si>
  <si>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</si>
  <si>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</si>
  <si>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</si>
  <si>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</si>
  <si>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</si>
  <si>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</si>
  <si>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</si>
  <si>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</si>
  <si>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</si>
  <si>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</si>
  <si>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</si>
  <si>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</si>
  <si>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</si>
  <si>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</si>
  <si>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</si>
  <si>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</si>
  <si>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</si>
  <si>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</si>
  <si>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</si>
  <si>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</si>
  <si>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</si>
  <si>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</si>
  <si>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</si>
  <si>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</si>
  <si>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</si>
  <si>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</si>
  <si>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</si>
  <si>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</si>
  <si>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</si>
  <si>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</si>
  <si>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</si>
  <si>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</si>
  <si>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</si>
  <si>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</si>
  <si>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</si>
  <si>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</si>
  <si>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</si>
  <si>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</si>
  <si>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</si>
  <si>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</si>
  <si>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</si>
  <si>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</si>
  <si>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</si>
  <si>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</si>
  <si>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</si>
  <si>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</si>
  <si>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</si>
  <si>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</si>
  <si>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</si>
  <si>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</si>
  <si>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</si>
  <si>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</si>
  <si>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</si>
  <si>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</si>
  <si>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</si>
  <si>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</si>
  <si>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</si>
  <si>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</si>
  <si>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</si>
  <si>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</si>
  <si>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</si>
  <si>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</si>
  <si>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</si>
  <si>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</si>
  <si>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</si>
  <si>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</si>
  <si>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</si>
  <si>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</si>
  <si>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</si>
  <si>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</si>
  <si>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</si>
  <si>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</si>
  <si>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</si>
  <si>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</si>
  <si>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</si>
  <si>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</si>
  <si>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</si>
  <si>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</si>
  <si>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</si>
  <si>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</si>
  <si>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</si>
  <si>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</si>
  <si>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</si>
  <si>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</si>
  <si>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</si>
  <si>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</si>
  <si>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</si>
  <si>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</si>
  <si>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</si>
  <si>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</si>
  <si>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</si>
  <si>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</si>
  <si>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</si>
  <si>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</si>
  <si>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</si>
  <si>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</si>
  <si>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</si>
  <si>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</si>
  <si>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</si>
  <si>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</si>
  <si>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</si>
  <si>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</si>
  <si>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</si>
  <si>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</si>
  <si>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</si>
  <si>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</si>
  <si>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</si>
  <si>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</si>
  <si>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</si>
  <si>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</si>
  <si>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</si>
  <si>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</si>
  <si>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</si>
  <si>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</si>
  <si>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</si>
  <si>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</si>
  <si>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</si>
  <si>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</si>
  <si>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</si>
  <si>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</si>
  <si>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</si>
  <si>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</si>
  <si>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</si>
  <si>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</si>
  <si>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</si>
  <si>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</si>
  <si>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</si>
  <si>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</si>
  <si>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</si>
  <si>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</si>
  <si>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</si>
  <si>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</si>
  <si>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</si>
  <si>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</si>
  <si>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</si>
  <si>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</si>
  <si>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</si>
  <si>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</si>
  <si>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</si>
  <si>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</si>
  <si>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</si>
  <si>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</si>
  <si>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</si>
  <si>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</si>
  <si>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</si>
  <si>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</si>
  <si>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</si>
  <si>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</si>
  <si>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</si>
  <si>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</si>
  <si>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</si>
  <si>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</si>
  <si>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</si>
  <si>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</si>
  <si>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</si>
  <si>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</si>
  <si>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</si>
  <si>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</si>
  <si>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</si>
  <si>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</si>
  <si>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</si>
  <si>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</si>
  <si>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</si>
  <si>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</si>
  <si>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</si>
  <si>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</si>
  <si>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</si>
  <si>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</si>
  <si>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</si>
  <si>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</si>
  <si>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</si>
  <si>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</si>
  <si>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</si>
  <si>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</si>
  <si>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</si>
  <si>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</si>
  <si>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</si>
  <si>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</si>
  <si>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</si>
  <si>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</si>
  <si>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</si>
  <si>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</si>
  <si>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</si>
  <si>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</si>
  <si>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</si>
  <si>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</si>
  <si>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</si>
  <si>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</si>
  <si>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</si>
  <si>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</si>
  <si>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</si>
  <si>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</si>
  <si>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</si>
  <si>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</si>
  <si>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</si>
  <si>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</si>
  <si>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</si>
  <si>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</si>
  <si>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</si>
  <si>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</si>
  <si>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</si>
  <si>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</si>
  <si>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</si>
  <si>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</si>
  <si>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</si>
  <si>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</si>
  <si>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</si>
  <si>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</si>
  <si>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</si>
  <si>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</si>
  <si>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</si>
  <si>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</si>
  <si>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</si>
  <si>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</si>
  <si>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</si>
  <si>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</si>
  <si>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</si>
  <si>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</si>
  <si>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</si>
  <si>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</si>
  <si>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</si>
  <si>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</si>
  <si>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</si>
  <si>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</si>
  <si>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</si>
  <si>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</si>
  <si>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</si>
  <si>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</si>
  <si>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</si>
  <si>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</si>
  <si>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</si>
  <si>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</si>
  <si>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</si>
  <si>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</si>
  <si>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</si>
  <si>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</si>
  <si>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</si>
  <si>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</si>
  <si>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</si>
  <si>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</si>
  <si>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</si>
  <si>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</si>
  <si>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</si>
  <si>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</si>
  <si>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</si>
  <si>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</si>
  <si>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</si>
  <si>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</si>
  <si>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</si>
  <si>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</si>
  <si>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</si>
  <si>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</si>
  <si>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</si>
  <si>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</si>
  <si>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</si>
  <si>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</si>
  <si>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</si>
  <si>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</si>
  <si>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</si>
  <si>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</si>
  <si>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</si>
  <si>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</si>
  <si>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</si>
  <si>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</si>
  <si>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</si>
  <si>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</si>
  <si>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</si>
  <si>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</si>
  <si>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</si>
  <si>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</si>
  <si>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</si>
  <si>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</si>
  <si>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</si>
  <si>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</si>
  <si>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</si>
  <si>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</si>
  <si>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</si>
  <si>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</si>
  <si>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</si>
  <si>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</si>
  <si>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</si>
  <si>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</si>
  <si>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</si>
  <si>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</si>
  <si>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</si>
  <si>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</si>
  <si>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</si>
  <si>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</si>
  <si>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</si>
  <si>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</si>
  <si>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</si>
  <si>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</si>
  <si>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</si>
  <si>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</si>
  <si>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</si>
  <si>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</si>
  <si>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</si>
  <si>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</si>
  <si>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</si>
  <si>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</si>
  <si>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</si>
  <si>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</si>
  <si>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</si>
  <si>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</si>
  <si>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</si>
  <si>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</si>
  <si>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</si>
  <si>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</si>
  <si>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</si>
  <si>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</si>
  <si>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</si>
  <si>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</si>
  <si>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</si>
  <si>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</si>
  <si>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</si>
  <si>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</si>
  <si>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</si>
  <si>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</si>
  <si>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</si>
  <si>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</si>
  <si>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</si>
  <si>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</si>
  <si>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</si>
  <si>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</si>
  <si>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</si>
  <si>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</si>
  <si>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</si>
  <si>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</si>
  <si>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</si>
  <si>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</si>
  <si>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</si>
  <si>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</si>
  <si>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</si>
  <si>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</si>
  <si>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</si>
  <si>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</si>
  <si>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</si>
  <si>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</si>
  <si>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</si>
  <si>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</si>
  <si>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</si>
  <si>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</si>
  <si>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</si>
  <si>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</si>
  <si>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</si>
  <si>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</si>
  <si>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</si>
  <si>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</si>
  <si>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</si>
  <si>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</si>
  <si>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</si>
  <si>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</si>
  <si>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</si>
  <si>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</si>
  <si>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</si>
  <si>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</si>
  <si>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</si>
  <si>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</si>
  <si>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</si>
  <si>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</si>
  <si>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</si>
  <si>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</si>
  <si>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</si>
  <si>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</si>
  <si>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</si>
  <si>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</si>
  <si>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</si>
  <si>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</si>
  <si>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</si>
  <si>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</si>
  <si>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</si>
  <si>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</si>
  <si>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</si>
  <si>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</si>
  <si>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</si>
  <si>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</si>
  <si>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</si>
  <si>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</si>
  <si>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</si>
  <si>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</si>
  <si>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</si>
  <si>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</si>
  <si>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</si>
  <si>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</si>
  <si>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</si>
  <si>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</si>
  <si>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</si>
  <si>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</si>
  <si>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</si>
  <si>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</si>
  <si>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</si>
  <si>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</si>
  <si>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</si>
  <si>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</si>
  <si>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</si>
  <si>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</si>
  <si>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</si>
  <si>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</si>
  <si>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</si>
  <si>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</si>
  <si>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</si>
  <si>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</si>
  <si>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</si>
  <si>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</si>
  <si>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</si>
  <si>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</si>
  <si>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</si>
  <si>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</si>
  <si>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</si>
  <si>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</si>
  <si>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</si>
  <si>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</si>
  <si>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</si>
  <si>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</si>
  <si>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</si>
  <si>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</si>
  <si>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</si>
  <si>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</si>
  <si>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</si>
  <si>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</si>
  <si>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</si>
  <si>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</si>
  <si>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</si>
  <si>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</si>
  <si>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</si>
  <si>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</si>
  <si>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</si>
  <si>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</si>
  <si>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</si>
  <si>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</si>
  <si>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</si>
  <si>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</si>
  <si>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</si>
  <si>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</si>
  <si>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</si>
  <si>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</si>
  <si>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</si>
  <si>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</si>
  <si>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</si>
  <si>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</si>
  <si>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</si>
  <si>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</si>
  <si>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</si>
  <si>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</si>
  <si>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</si>
  <si>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</si>
  <si>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</si>
  <si>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</si>
  <si>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</si>
  <si>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</si>
  <si>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</si>
  <si>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</si>
  <si>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</si>
  <si>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</si>
  <si>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</si>
  <si>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</si>
  <si>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</si>
  <si>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</si>
  <si>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</si>
  <si>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</si>
  <si>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</si>
  <si>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</si>
  <si>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</si>
  <si>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</si>
  <si>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</si>
  <si>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</si>
  <si>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</si>
  <si>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</si>
  <si>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</si>
  <si>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</si>
  <si>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</si>
  <si>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</si>
  <si>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</si>
  <si>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</si>
  <si>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</si>
  <si>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</si>
  <si>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</si>
  <si>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</si>
  <si>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</si>
  <si>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</si>
  <si>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</si>
  <si>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</si>
  <si>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</si>
  <si>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</si>
  <si>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</si>
  <si>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</si>
  <si>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</si>
  <si>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</si>
  <si>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</si>
  <si>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</si>
  <si>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</si>
  <si>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</si>
  <si>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</si>
  <si>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</si>
  <si>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</si>
  <si>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</si>
  <si>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</si>
  <si>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</si>
  <si>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</si>
  <si>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</si>
  <si>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</si>
  <si>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</si>
  <si>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</si>
  <si>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</si>
  <si>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</si>
  <si>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</si>
  <si>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</si>
  <si>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</si>
  <si>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</si>
  <si>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</si>
  <si>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</si>
  <si>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</si>
  <si>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</si>
  <si>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</si>
  <si>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</si>
  <si>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</si>
  <si>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</si>
  <si>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</si>
  <si>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</si>
  <si>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</si>
  <si>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</si>
  <si>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</si>
  <si>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</si>
  <si>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</si>
  <si>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</si>
  <si>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</si>
  <si>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</si>
  <si>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</si>
  <si>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</si>
  <si>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</si>
  <si>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</si>
  <si>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</si>
  <si>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</si>
  <si>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</si>
  <si>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</si>
  <si>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</si>
  <si>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</si>
  <si>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</si>
  <si>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</si>
  <si>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</si>
  <si>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</si>
  <si>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</si>
  <si>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</si>
  <si>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</si>
  <si>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</si>
  <si>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</si>
  <si>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</si>
  <si>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</si>
  <si>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</si>
  <si>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</si>
  <si>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</si>
  <si>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</si>
  <si>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</si>
  <si>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</si>
  <si>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</si>
  <si>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</si>
  <si>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</si>
  <si>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</si>
  <si>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</si>
  <si>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</si>
  <si>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</si>
  <si>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</si>
  <si>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</si>
  <si>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</si>
  <si>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</si>
  <si>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</si>
  <si>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</si>
  <si>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</si>
  <si>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</si>
  <si>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</si>
  <si>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</si>
  <si>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</si>
  <si>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</si>
  <si>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</si>
  <si>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</si>
  <si>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</si>
  <si>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</si>
  <si>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</si>
  <si>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</si>
  <si>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</si>
  <si>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</si>
  <si>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</si>
  <si>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</si>
  <si>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</si>
  <si>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</si>
  <si>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</si>
  <si>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</si>
  <si>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</si>
  <si>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</si>
  <si>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</si>
  <si>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</si>
  <si>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</si>
  <si>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</si>
  <si>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</si>
  <si>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</si>
  <si>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</si>
  <si>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</si>
  <si>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</si>
  <si>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</si>
  <si>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</si>
  <si>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</si>
  <si>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</si>
  <si>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</si>
  <si>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</si>
  <si>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</si>
  <si>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</si>
  <si>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</si>
  <si>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</si>
  <si>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</si>
  <si>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</si>
  <si>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</si>
  <si>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</si>
  <si>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</si>
  <si>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</si>
  <si>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</si>
  <si>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</si>
  <si>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</si>
  <si>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</si>
  <si>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</si>
  <si>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</si>
  <si>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</si>
  <si>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</si>
  <si>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</si>
  <si>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</si>
  <si>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</si>
  <si>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</si>
  <si>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</si>
  <si>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</si>
  <si>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</si>
  <si>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</si>
  <si>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</si>
  <si>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</si>
  <si>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</si>
  <si>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</si>
  <si>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</si>
  <si>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</si>
  <si>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</si>
  <si>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</si>
  <si>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</si>
  <si>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</si>
  <si>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</si>
  <si>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</si>
  <si>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</si>
  <si>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</si>
  <si>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</si>
  <si>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</si>
  <si>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</si>
  <si>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</si>
  <si>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</si>
  <si>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</si>
  <si>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</si>
  <si>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</si>
  <si>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</si>
  <si>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</si>
  <si>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</si>
  <si>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</si>
  <si>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</si>
  <si>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</si>
  <si>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</si>
  <si>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</si>
  <si>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</si>
  <si>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</si>
  <si>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</si>
  <si>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</si>
  <si>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</si>
  <si>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</si>
  <si>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</si>
  <si>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</si>
  <si>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</si>
  <si>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</si>
  <si>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</si>
  <si>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</si>
  <si>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</si>
  <si>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</si>
  <si>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</si>
  <si>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</si>
  <si>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</si>
  <si>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</si>
  <si>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</si>
  <si>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</si>
  <si>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</si>
  <si>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</si>
  <si>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</si>
  <si>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</si>
  <si>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</si>
  <si>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</si>
  <si>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</si>
  <si>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</si>
  <si>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</si>
  <si>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</si>
  <si>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</si>
  <si>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</si>
  <si>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</si>
  <si>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</si>
  <si>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</si>
  <si>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</si>
  <si>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</si>
  <si>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</si>
  <si>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</si>
  <si>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</si>
  <si>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</si>
  <si>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</si>
  <si>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</si>
  <si>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</si>
  <si>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</si>
  <si>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</si>
  <si>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</si>
  <si>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</si>
  <si>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</si>
  <si>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</si>
  <si>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</si>
  <si>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</si>
  <si>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</si>
  <si>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</si>
  <si>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</si>
  <si>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</si>
  <si>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</si>
  <si>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</si>
  <si>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</si>
  <si>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</si>
  <si>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</si>
  <si>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</si>
  <si>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</si>
  <si>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</si>
  <si>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</si>
  <si>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</si>
  <si>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</si>
  <si>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</si>
  <si>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</si>
  <si>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</si>
  <si>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</si>
  <si>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</si>
  <si>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</si>
  <si>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</si>
  <si>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</si>
  <si>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</si>
  <si>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</si>
  <si>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</si>
  <si>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</si>
  <si>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</si>
  <si>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</si>
  <si>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</si>
  <si>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</si>
  <si>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</si>
  <si>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</si>
  <si>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</si>
  <si>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</si>
  <si>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</si>
  <si>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</si>
  <si>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</si>
  <si>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</si>
  <si>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</si>
  <si>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</si>
  <si>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</si>
  <si>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</si>
  <si>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</si>
  <si>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</si>
  <si>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</si>
  <si>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</si>
  <si>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</si>
  <si>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</si>
  <si>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</si>
  <si>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</si>
  <si>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</si>
  <si>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</si>
  <si>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</si>
  <si>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</si>
  <si>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</si>
  <si>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</si>
  <si>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</si>
  <si>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</si>
  <si>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</si>
  <si>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</si>
  <si>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</si>
  <si>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</si>
  <si>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</si>
  <si>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</si>
  <si>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</si>
  <si>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</si>
  <si>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</si>
  <si>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</si>
  <si>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</si>
  <si>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</si>
  <si>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</si>
  <si>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</si>
  <si>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</si>
  <si>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</si>
  <si>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</si>
  <si>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</si>
  <si>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</si>
  <si>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</si>
  <si>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</si>
  <si>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</si>
  <si>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</si>
  <si>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</si>
  <si>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</si>
  <si>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</si>
  <si>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</si>
  <si>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</si>
  <si>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</si>
  <si>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</si>
  <si>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</si>
  <si>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</si>
  <si>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</si>
  <si>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</si>
  <si>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</si>
  <si>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</si>
  <si>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</si>
  <si>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</si>
  <si>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</si>
  <si>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</si>
  <si>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</si>
  <si>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</si>
  <si>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</si>
  <si>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</si>
  <si>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</si>
  <si>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</si>
  <si>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</si>
  <si>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</si>
  <si>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</si>
  <si>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</si>
  <si>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</si>
  <si>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</si>
  <si>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</si>
  <si>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</si>
  <si>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</si>
  <si>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</si>
  <si>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</si>
  <si>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</si>
  <si>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</si>
  <si>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</si>
  <si>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</si>
  <si>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</si>
  <si>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</si>
  <si>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</si>
  <si>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</si>
  <si>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</si>
  <si>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</si>
  <si>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</si>
  <si>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</si>
  <si>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</si>
  <si>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</si>
  <si>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</si>
  <si>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</si>
  <si>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</si>
  <si>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</si>
  <si>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</si>
  <si>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</si>
  <si>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</si>
  <si>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</si>
  <si>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</si>
  <si>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</si>
  <si>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</si>
  <si>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</si>
  <si>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</si>
  <si>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</si>
  <si>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</si>
  <si>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</si>
  <si>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</si>
  <si>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</si>
  <si>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</si>
  <si>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</si>
  <si>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</si>
  <si>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</si>
  <si>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</si>
  <si>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</si>
  <si>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</si>
  <si>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</si>
  <si>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</si>
  <si>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</si>
  <si>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</si>
  <si>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</si>
  <si>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</si>
  <si>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</si>
  <si>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</si>
  <si>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</si>
  <si>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</si>
  <si>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</si>
  <si>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</si>
  <si>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</si>
  <si>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</si>
  <si>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</si>
  <si>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</si>
  <si>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</si>
  <si>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</si>
  <si>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</si>
  <si>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</si>
  <si>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</si>
  <si>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</si>
  <si>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</si>
  <si>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</si>
  <si>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</si>
  <si>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</si>
  <si>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</si>
  <si>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</si>
  <si>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</si>
  <si>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</si>
  <si>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</si>
  <si>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</si>
  <si>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</si>
  <si>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</si>
  <si>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</si>
  <si>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</si>
  <si>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</si>
  <si>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</si>
  <si>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</si>
  <si>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</si>
  <si>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</si>
  <si>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</si>
  <si>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</si>
  <si>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</si>
  <si>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</si>
  <si>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</si>
  <si>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</si>
  <si>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</si>
  <si>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</si>
  <si>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</si>
  <si>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</si>
  <si>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</si>
  <si>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</si>
  <si>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</si>
  <si>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</si>
  <si>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</si>
  <si>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</si>
  <si>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</si>
  <si>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</si>
  <si>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</si>
  <si>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</si>
  <si>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</si>
  <si>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</si>
  <si>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</si>
  <si>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</si>
  <si>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</si>
  <si>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</si>
  <si>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</si>
  <si>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</si>
  <si>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</si>
  <si>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</si>
  <si>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</si>
  <si>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</si>
  <si>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</si>
  <si>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</si>
  <si>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</si>
  <si>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</si>
  <si>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</si>
  <si>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</si>
  <si>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</si>
  <si>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</si>
  <si>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</si>
  <si>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</si>
  <si>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</si>
  <si>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</si>
  <si>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</si>
  <si>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</si>
  <si>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</si>
  <si>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</si>
  <si>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</si>
  <si>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</si>
  <si>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</si>
  <si>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</si>
  <si>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</si>
  <si>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</si>
  <si>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</si>
  <si>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</si>
  <si>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</si>
  <si>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</si>
  <si>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</si>
  <si>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</si>
  <si>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</si>
  <si>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</si>
  <si>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</si>
  <si>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</si>
  <si>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</si>
  <si>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</si>
  <si>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</si>
  <si>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</si>
  <si>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</si>
  <si>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</si>
  <si>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</si>
  <si>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</si>
  <si>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</si>
  <si>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</si>
  <si>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</si>
  <si>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</si>
  <si>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</si>
  <si>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</si>
  <si>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</si>
  <si>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</si>
  <si>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</si>
  <si>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</si>
  <si>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</si>
  <si>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</si>
  <si>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</si>
  <si>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</si>
  <si>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</si>
  <si>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</si>
  <si>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</si>
  <si>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</si>
  <si>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</si>
  <si>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</si>
  <si>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</si>
  <si>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</si>
  <si>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</si>
  <si>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</si>
  <si>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</si>
  <si>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</si>
  <si>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</si>
  <si>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</si>
  <si>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</si>
  <si>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</si>
  <si>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</si>
  <si>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</si>
  <si>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</si>
  <si>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</si>
  <si>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</si>
  <si>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</si>
  <si>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</si>
  <si>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</si>
  <si>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</si>
  <si>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</si>
  <si>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</si>
  <si>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</si>
  <si>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</si>
  <si>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</si>
  <si>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</si>
  <si>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</si>
  <si>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</si>
  <si>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</si>
  <si>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</si>
  <si>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</si>
  <si>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</si>
  <si>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</si>
  <si>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</si>
  <si>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</si>
  <si>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</si>
  <si>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</si>
  <si>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</si>
  <si>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</si>
  <si>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</si>
  <si>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</si>
  <si>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</si>
  <si>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</si>
  <si>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</si>
  <si>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</si>
  <si>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</si>
  <si>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</si>
  <si>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</si>
  <si>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</si>
  <si>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</si>
  <si>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</si>
  <si>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</si>
  <si>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</si>
  <si>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</si>
  <si>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</si>
  <si>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</si>
  <si>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</si>
  <si>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</si>
  <si>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</si>
  <si>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</si>
  <si>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</si>
  <si>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</si>
  <si>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</si>
  <si>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</si>
  <si>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</si>
  <si>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</si>
  <si>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</si>
  <si>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</si>
  <si>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</si>
  <si>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</si>
  <si>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</si>
  <si>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</si>
  <si>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</si>
  <si>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</si>
  <si>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</si>
  <si>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</si>
  <si>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</si>
  <si>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</si>
  <si>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</si>
  <si>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</si>
  <si>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</si>
  <si>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</si>
  <si>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</si>
  <si>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</si>
  <si>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</si>
  <si>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</si>
  <si>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</si>
  <si>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</si>
  <si>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</si>
  <si>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</si>
  <si>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</si>
  <si>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</si>
  <si>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</si>
  <si>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</si>
  <si>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</si>
  <si>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</si>
  <si>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</si>
  <si>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</si>
  <si>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</si>
  <si>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</si>
  <si>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</si>
  <si>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</si>
  <si>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</si>
  <si>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</si>
  <si>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</si>
  <si>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</si>
  <si>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</si>
  <si>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</si>
  <si>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</si>
  <si>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</si>
  <si>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</si>
  <si>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</si>
  <si>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</si>
  <si>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</si>
  <si>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</si>
  <si>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</si>
  <si>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</si>
  <si>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</si>
  <si>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</si>
  <si>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</si>
  <si>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</si>
  <si>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</si>
  <si>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</si>
  <si>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</si>
  <si>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</si>
  <si>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</si>
  <si>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</si>
  <si>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</si>
  <si>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</si>
  <si>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</si>
  <si>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</si>
  <si>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</si>
  <si>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</si>
  <si>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</si>
  <si>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</si>
  <si>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</si>
  <si>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</si>
  <si>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</si>
  <si>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</si>
  <si>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</si>
  <si>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</si>
  <si>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</si>
  <si>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</si>
  <si>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</si>
  <si>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</si>
  <si>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</si>
  <si>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</si>
  <si>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</si>
  <si>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</si>
  <si>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</si>
  <si>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</si>
  <si>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</si>
  <si>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</si>
  <si>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</si>
  <si>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</si>
  <si>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</si>
  <si>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</si>
  <si>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</si>
  <si>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</si>
  <si>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</si>
  <si>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</si>
  <si>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</si>
  <si>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</si>
  <si>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</si>
  <si>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</si>
  <si>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</si>
  <si>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</si>
  <si>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</si>
  <si>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</si>
  <si>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</si>
  <si>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</si>
  <si>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</si>
  <si>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</si>
  <si>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</si>
  <si>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</si>
  <si>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</si>
  <si>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</si>
  <si>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</si>
  <si>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</si>
  <si>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</si>
  <si>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</si>
  <si>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</si>
  <si>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</si>
  <si>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</si>
  <si>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</si>
  <si>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</si>
  <si>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</si>
  <si>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</si>
  <si>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</si>
  <si>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</si>
  <si>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</si>
  <si>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</si>
  <si>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</si>
  <si>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</si>
  <si>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</si>
  <si>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</si>
  <si>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</si>
  <si>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</si>
  <si>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</si>
  <si>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</si>
  <si>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</si>
  <si>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</si>
  <si>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</si>
  <si>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</si>
  <si>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</si>
  <si>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</si>
  <si>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</si>
  <si>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</si>
  <si>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</si>
  <si>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</si>
  <si>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</si>
  <si>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</si>
  <si>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</si>
  <si>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</si>
  <si>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</si>
  <si>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</si>
  <si>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</si>
  <si>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</si>
  <si>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</si>
  <si>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</si>
  <si>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</si>
  <si>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</si>
  <si>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</si>
  <si>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</si>
  <si>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</si>
  <si>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</si>
  <si>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</si>
  <si>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</si>
  <si>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</si>
  <si>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</si>
  <si>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</si>
  <si>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</si>
  <si>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</si>
  <si>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</si>
  <si>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</si>
  <si>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</si>
  <si>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</si>
  <si>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</si>
  <si>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</si>
  <si>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</si>
  <si>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</si>
  <si>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</si>
  <si>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</si>
  <si>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</si>
  <si>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</si>
  <si>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</si>
  <si>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</si>
  <si>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</si>
  <si>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</si>
  <si>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</si>
  <si>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</si>
  <si>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</si>
  <si>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</si>
  <si>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</si>
  <si>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</si>
  <si>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</si>
  <si>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</si>
  <si>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</si>
  <si>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</si>
  <si>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</si>
  <si>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</si>
  <si>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</si>
  <si>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</si>
  <si>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</si>
  <si>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</si>
  <si>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</si>
  <si>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</si>
  <si>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</si>
  <si>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</si>
  <si>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</si>
  <si>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</si>
  <si>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</si>
  <si>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</si>
  <si>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</si>
  <si>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</si>
  <si>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</si>
  <si>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</si>
  <si>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</si>
  <si>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</si>
  <si>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</si>
  <si>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</si>
  <si>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</si>
  <si>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</si>
  <si>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</si>
  <si>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</si>
  <si>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</si>
  <si>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</si>
  <si>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</si>
  <si>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</si>
  <si>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</si>
  <si>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</si>
  <si>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</si>
  <si>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</si>
  <si>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</si>
  <si>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</si>
  <si>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</si>
  <si>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</si>
  <si>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</si>
  <si>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</si>
  <si>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</si>
  <si>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</si>
  <si>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</si>
  <si>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</si>
  <si>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</si>
  <si>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</si>
  <si>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</si>
  <si>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</si>
  <si>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</si>
  <si>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</si>
  <si>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</si>
  <si>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</si>
  <si>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</si>
  <si>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</si>
  <si>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</si>
  <si>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</si>
  <si>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</si>
  <si>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</si>
  <si>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</si>
  <si>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</si>
  <si>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</si>
  <si>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</si>
  <si>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</si>
  <si>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</si>
  <si>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</si>
  <si>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</si>
  <si>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</si>
  <si>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</si>
  <si>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</si>
  <si>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</si>
  <si>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</si>
  <si>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</si>
  <si>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</si>
  <si>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</si>
  <si>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</si>
  <si>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</si>
  <si>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</si>
  <si>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</si>
  <si>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</si>
  <si>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</si>
  <si>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</si>
  <si>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</si>
  <si>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</si>
  <si>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</si>
  <si>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</si>
  <si>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</si>
  <si>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</si>
  <si>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</si>
  <si>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</si>
  <si>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</si>
  <si>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</si>
  <si>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</si>
  <si>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</si>
  <si>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</si>
  <si>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</si>
  <si>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</si>
  <si>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</si>
  <si>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</si>
  <si>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</si>
  <si>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</si>
  <si>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</si>
  <si>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</si>
  <si>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</si>
  <si>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</si>
  <si>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</si>
  <si>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</si>
  <si>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</si>
  <si>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</si>
  <si>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</si>
  <si>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</si>
  <si>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</si>
  <si>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</si>
  <si>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</si>
  <si>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</si>
  <si>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</si>
  <si>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</si>
  <si>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</si>
  <si>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</si>
  <si>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</si>
  <si>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</si>
  <si>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</si>
  <si>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</si>
  <si>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</si>
  <si>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</si>
  <si>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</si>
  <si>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</si>
  <si>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</si>
  <si>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</si>
  <si>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</si>
  <si>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</si>
  <si>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</si>
  <si>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</si>
  <si>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</si>
  <si>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</si>
  <si>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</si>
  <si>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</si>
  <si>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</si>
  <si>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</si>
  <si>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</si>
  <si>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</si>
  <si>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</si>
  <si>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</si>
  <si>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</si>
  <si>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</si>
  <si>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</si>
  <si>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</si>
  <si>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</si>
  <si>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</si>
  <si>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</si>
  <si>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</si>
  <si>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</si>
  <si>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</si>
  <si>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</si>
  <si>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</si>
  <si>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</si>
  <si>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</si>
  <si>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</si>
  <si>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</si>
  <si>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</si>
  <si>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</si>
  <si>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</si>
  <si>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</si>
  <si>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</si>
  <si>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</si>
  <si>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</si>
  <si>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</si>
  <si>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</si>
  <si>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</si>
  <si>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</si>
  <si>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</si>
  <si>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</si>
  <si>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</si>
  <si>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</si>
  <si>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</si>
  <si>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</si>
  <si>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</si>
  <si>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</si>
  <si>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</si>
  <si>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</si>
  <si>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</si>
  <si>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</si>
  <si>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</si>
  <si>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</si>
  <si>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</si>
  <si>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</si>
  <si>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</si>
  <si>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</si>
  <si>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</si>
  <si>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</si>
  <si>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</si>
  <si>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</si>
  <si>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</si>
  <si>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</si>
  <si>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</si>
  <si>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</si>
  <si>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</si>
  <si>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</si>
  <si>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</si>
  <si>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</si>
  <si>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</si>
  <si>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</si>
  <si>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</si>
  <si>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</si>
  <si>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</si>
  <si>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</si>
  <si>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</si>
  <si>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</si>
  <si>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</si>
  <si>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</si>
  <si>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</si>
  <si>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</si>
  <si>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</si>
  <si>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</si>
  <si>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</si>
  <si>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</si>
  <si>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</si>
  <si>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</si>
  <si>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</si>
  <si>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</si>
  <si>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</si>
  <si>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</si>
  <si>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</si>
  <si>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</si>
  <si>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</si>
  <si>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</si>
  <si>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</si>
  <si>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</si>
  <si>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</si>
  <si>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</si>
  <si>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</si>
  <si>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</si>
  <si>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</si>
  <si>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</si>
  <si>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</si>
  <si>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</si>
  <si>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</si>
  <si>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</si>
  <si>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</si>
  <si>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</si>
  <si>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</si>
  <si>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</si>
  <si>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</si>
  <si>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</si>
  <si>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</si>
  <si>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</si>
  <si>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</si>
  <si>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</si>
  <si>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</si>
  <si>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</si>
  <si>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</si>
  <si>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</si>
  <si>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</si>
  <si>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</si>
  <si>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</si>
  <si>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</si>
  <si>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</si>
  <si>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</si>
  <si>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</si>
  <si>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</si>
  <si>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</si>
  <si>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</si>
  <si>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</si>
  <si>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</si>
  <si>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</si>
  <si>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</si>
  <si>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</si>
  <si>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</si>
  <si>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</si>
  <si>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</si>
  <si>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</si>
  <si>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</si>
  <si>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</si>
  <si>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</si>
  <si>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</si>
  <si>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</si>
  <si>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</si>
  <si>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</si>
  <si>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</si>
  <si>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</si>
  <si>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</si>
  <si>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</si>
  <si>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</si>
  <si>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</si>
  <si>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</si>
  <si>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</si>
  <si>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</si>
  <si>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</si>
  <si>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</si>
  <si>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</si>
  <si>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</si>
  <si>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</si>
  <si>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</si>
  <si>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</si>
  <si>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</si>
  <si>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</si>
  <si>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</si>
  <si>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</si>
  <si>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</si>
  <si>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</si>
  <si>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</si>
  <si>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</si>
  <si>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</si>
  <si>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</si>
  <si>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</si>
  <si>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</si>
  <si>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</si>
  <si>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</si>
  <si>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</si>
  <si>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</si>
  <si>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</si>
  <si>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</si>
  <si>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</si>
  <si>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</si>
  <si>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</si>
  <si>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</si>
  <si>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</si>
  <si>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</si>
  <si>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</si>
  <si>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</si>
  <si>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</si>
  <si>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</si>
  <si>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</si>
  <si>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</si>
  <si>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</si>
  <si>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</si>
  <si>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</si>
  <si>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</si>
  <si>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</si>
  <si>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</si>
  <si>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</si>
  <si>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</si>
  <si>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</si>
  <si>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</si>
  <si>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</si>
  <si>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</si>
  <si>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</si>
  <si>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</si>
  <si>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</si>
  <si>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</si>
  <si>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</si>
  <si>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</si>
  <si>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</si>
  <si>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</si>
  <si>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</si>
  <si>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</si>
  <si>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</si>
  <si>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</si>
  <si>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</si>
  <si>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</si>
  <si>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</si>
  <si>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</si>
  <si>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</si>
  <si>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</si>
  <si>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</si>
  <si>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</si>
  <si>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</si>
  <si>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</si>
  <si>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</si>
  <si>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</si>
  <si>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</si>
  <si>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</si>
  <si>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</si>
  <si>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</si>
  <si>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</si>
  <si>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</si>
  <si>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</si>
  <si>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</si>
  <si>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</si>
  <si>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</si>
  <si>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</si>
  <si>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</si>
  <si>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</si>
  <si>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</si>
  <si>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</si>
  <si>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</si>
  <si>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</si>
  <si>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</si>
  <si>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</si>
  <si>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</si>
  <si>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</si>
  <si>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</si>
  <si>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</si>
  <si>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</si>
  <si>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</si>
  <si>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</si>
  <si>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</si>
  <si>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</si>
  <si>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</si>
  <si>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</si>
  <si>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</si>
  <si>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</si>
  <si>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</si>
  <si>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</si>
  <si>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</si>
  <si>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</si>
  <si>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</si>
  <si>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</si>
  <si>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</si>
  <si>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</si>
  <si>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</si>
  <si>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</si>
  <si>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</si>
  <si>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</si>
  <si>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</si>
  <si>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</si>
  <si>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</si>
  <si>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</si>
  <si>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</si>
  <si>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</si>
  <si>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</si>
  <si>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</si>
  <si>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</si>
  <si>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</si>
  <si>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</si>
  <si>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</si>
  <si>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</si>
  <si>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</si>
  <si>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</si>
  <si>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</si>
  <si>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</si>
  <si>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</si>
  <si>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</si>
  <si>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</si>
  <si>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</si>
  <si>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</si>
  <si>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</si>
  <si>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</si>
  <si>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</si>
  <si>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</si>
  <si>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</si>
  <si>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</si>
  <si>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</si>
  <si>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</si>
  <si>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</si>
  <si>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</si>
  <si>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</si>
  <si>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</si>
  <si>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</si>
  <si>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</si>
  <si>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</si>
  <si>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</si>
  <si>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</si>
  <si>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</si>
  <si>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</si>
  <si>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</si>
  <si>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</si>
  <si>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</si>
  <si>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</si>
  <si>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</si>
  <si>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</si>
  <si>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</si>
  <si>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</si>
  <si>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</si>
  <si>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</si>
  <si>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</si>
  <si>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</si>
  <si>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</si>
  <si>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</si>
  <si>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</si>
  <si>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</si>
  <si>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</si>
  <si>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</si>
  <si>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</si>
  <si>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</si>
  <si>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</si>
  <si>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</si>
  <si>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</si>
  <si>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</si>
  <si>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</si>
  <si>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</si>
  <si>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</si>
  <si>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</si>
  <si>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</si>
  <si>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</si>
  <si>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</si>
  <si>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</si>
  <si>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</si>
  <si>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</si>
  <si>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</si>
  <si>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</si>
  <si>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</si>
  <si>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</si>
  <si>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</si>
  <si>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</si>
  <si>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</si>
  <si>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</si>
  <si>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</si>
  <si>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</si>
  <si>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</si>
  <si>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</si>
  <si>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</si>
  <si>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</si>
  <si>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</si>
  <si>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</si>
  <si>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</si>
  <si>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</si>
  <si>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</si>
  <si>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</si>
  <si>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</si>
  <si>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</si>
  <si>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</si>
  <si>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</si>
  <si>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</si>
  <si>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</si>
  <si>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</si>
  <si>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</si>
  <si>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</si>
  <si>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</si>
  <si>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</si>
  <si>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</si>
  <si>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</si>
  <si>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</si>
  <si>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</si>
  <si>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</si>
  <si>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</si>
  <si>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</si>
  <si>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</si>
  <si>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</si>
  <si>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</si>
  <si>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</si>
  <si>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</si>
  <si>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</si>
  <si>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</si>
  <si>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</si>
  <si>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</si>
  <si>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</si>
  <si>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</si>
  <si>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</si>
  <si>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</si>
  <si>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</si>
  <si>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</si>
  <si>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</si>
  <si>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</si>
  <si>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</si>
  <si>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</si>
  <si>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</si>
  <si>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</si>
  <si>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</si>
  <si>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</si>
  <si>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</si>
  <si>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</si>
  <si>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</si>
  <si>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</si>
  <si>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</si>
  <si>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</si>
  <si>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</si>
  <si>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</si>
  <si>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</si>
  <si>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</si>
  <si>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</si>
  <si>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</si>
  <si>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</si>
  <si>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</si>
  <si>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</si>
  <si>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</si>
  <si>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</si>
  <si>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</si>
  <si>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</si>
  <si>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</si>
  <si>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</si>
  <si>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</si>
  <si>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</si>
  <si>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</si>
  <si>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</si>
  <si>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</si>
  <si>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</si>
  <si>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</si>
  <si>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</si>
  <si>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</si>
  <si>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</si>
  <si>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</si>
  <si>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</si>
  <si>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</si>
  <si>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</si>
  <si>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</si>
  <si>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</si>
  <si>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</si>
  <si>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</si>
  <si>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</si>
  <si>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</si>
  <si>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</si>
  <si>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</si>
  <si>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</si>
  <si>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</si>
  <si>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</si>
  <si>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</si>
  <si>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</si>
  <si>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</si>
  <si>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</si>
  <si>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</si>
  <si>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</si>
  <si>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</si>
  <si>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</si>
  <si>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</si>
  <si>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</si>
  <si>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</si>
  <si>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</si>
  <si>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</si>
  <si>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</si>
  <si>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</si>
  <si>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</si>
  <si>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</si>
  <si>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</si>
  <si>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</si>
  <si>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</si>
  <si>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</si>
  <si>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</si>
  <si>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</si>
  <si>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</si>
  <si>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</si>
  <si>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</si>
  <si>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</si>
  <si>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</si>
  <si>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</si>
  <si>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</si>
  <si>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</si>
  <si>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</si>
  <si>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</si>
  <si>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</si>
  <si>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</si>
  <si>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</si>
  <si>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</si>
  <si>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</si>
  <si>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</si>
  <si>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</si>
  <si>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</si>
  <si>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</si>
  <si>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</si>
  <si>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</si>
  <si>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</si>
  <si>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</si>
  <si>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</si>
  <si>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</si>
  <si>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</si>
  <si>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</si>
  <si>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</si>
  <si>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</si>
  <si>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</si>
  <si>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</si>
  <si>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</si>
  <si>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</si>
  <si>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</si>
  <si>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</si>
  <si>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</si>
  <si>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</si>
  <si>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</si>
  <si>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</si>
  <si>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</si>
  <si>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</si>
  <si>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</si>
  <si>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</si>
  <si>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</si>
  <si>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</si>
  <si>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</si>
  <si>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</si>
  <si>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</si>
  <si>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</si>
  <si>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</si>
  <si>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</si>
  <si>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</si>
  <si>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</si>
  <si>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</si>
  <si>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</si>
  <si>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</si>
  <si>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</si>
  <si>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</si>
  <si>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</si>
  <si>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</si>
  <si>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</si>
  <si>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</si>
  <si>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</si>
  <si>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</si>
  <si>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</si>
  <si>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</si>
  <si>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</si>
  <si>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</si>
  <si>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</si>
  <si>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</si>
  <si>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</si>
  <si>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</si>
  <si>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</si>
  <si>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</si>
  <si>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</si>
  <si>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</si>
  <si>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</si>
  <si>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</si>
  <si>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</si>
  <si>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</si>
  <si>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</si>
  <si>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</si>
  <si>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</si>
  <si>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</si>
  <si>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</si>
  <si>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</si>
  <si>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</si>
  <si>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</si>
  <si>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</si>
  <si>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</si>
  <si>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</si>
  <si>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</si>
  <si>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</si>
  <si>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</si>
  <si>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</si>
  <si>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</si>
  <si>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</si>
  <si>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</si>
  <si>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</si>
  <si>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</si>
  <si>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</si>
  <si>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</si>
  <si>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</si>
  <si>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</si>
  <si>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</si>
  <si>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</si>
  <si>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</si>
  <si>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</si>
  <si>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</si>
  <si>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</si>
  <si>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</si>
  <si>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</si>
  <si>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</si>
  <si>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</si>
  <si>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</si>
  <si>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</si>
  <si>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</si>
  <si>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</si>
  <si>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</si>
  <si>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</si>
  <si>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</si>
  <si>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</si>
  <si>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</si>
  <si>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</si>
  <si>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</si>
  <si>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</si>
  <si>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</si>
  <si>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</si>
  <si>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</si>
  <si>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</si>
  <si>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</si>
  <si>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</si>
  <si>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</si>
  <si>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</si>
  <si>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</si>
  <si>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</si>
  <si>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</si>
  <si>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</si>
  <si>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</si>
  <si>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</si>
  <si>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</si>
  <si>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</si>
  <si>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</si>
  <si>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</si>
  <si>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</si>
  <si>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</si>
  <si>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</si>
  <si>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</si>
  <si>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</si>
  <si>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</si>
  <si>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</si>
  <si>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</si>
  <si>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</si>
  <si>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</si>
  <si>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</si>
  <si>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</si>
  <si>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</si>
  <si>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</si>
  <si>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</si>
  <si>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</si>
  <si>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</si>
  <si>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</si>
  <si>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</si>
  <si>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</si>
  <si>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</si>
  <si>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</si>
  <si>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</si>
  <si>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</si>
  <si>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</si>
  <si>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</si>
  <si>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</si>
  <si>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</si>
  <si>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</si>
  <si>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</si>
  <si>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</si>
  <si>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</si>
  <si>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</si>
  <si>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</si>
  <si>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</si>
  <si>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</si>
  <si>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</si>
  <si>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</si>
  <si>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</si>
  <si>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</si>
  <si>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</si>
  <si>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</si>
  <si>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</si>
  <si>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</si>
  <si>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</si>
  <si>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</si>
  <si>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</si>
  <si>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</si>
  <si>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</si>
  <si>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</si>
  <si>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</si>
  <si>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</si>
  <si>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</si>
  <si>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</si>
  <si>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</si>
  <si>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</si>
  <si>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</si>
  <si>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</si>
  <si>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</si>
  <si>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</si>
  <si>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</si>
  <si>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</si>
  <si>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</si>
  <si>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</si>
  <si>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</si>
  <si>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</si>
  <si>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</si>
  <si>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</si>
  <si>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</si>
  <si>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</si>
  <si>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</si>
  <si>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</si>
  <si>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</si>
  <si>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</si>
  <si>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</si>
  <si>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</si>
  <si>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</si>
  <si>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</si>
  <si>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</si>
  <si>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</si>
  <si>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</si>
  <si>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</si>
  <si>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</si>
  <si>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</si>
  <si>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</si>
  <si>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</si>
  <si>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</si>
  <si>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</si>
  <si>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</si>
  <si>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</si>
  <si>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</si>
  <si>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</si>
  <si>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</si>
  <si>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</si>
  <si>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</si>
  <si>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</si>
  <si>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</si>
  <si>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</si>
  <si>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</si>
  <si>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</si>
  <si>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</si>
  <si>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</si>
  <si>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</si>
  <si>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</si>
  <si>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</si>
  <si>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</si>
  <si>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</si>
  <si>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</si>
  <si>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</si>
  <si>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</si>
  <si>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</si>
  <si>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</si>
  <si>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</si>
  <si>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</si>
  <si>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</si>
  <si>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</si>
  <si>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</si>
  <si>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</si>
  <si>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</si>
  <si>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</si>
  <si>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</si>
  <si>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</si>
  <si>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</si>
  <si>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</si>
  <si>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</si>
  <si>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</si>
  <si>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</si>
  <si>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</si>
  <si>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</si>
  <si>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</si>
  <si>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</si>
  <si>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</si>
  <si>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</si>
  <si>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</si>
  <si>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</si>
  <si>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</si>
  <si>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</si>
  <si>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</si>
  <si>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</si>
  <si>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</si>
  <si>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</si>
  <si>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</si>
  <si>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</si>
  <si>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</si>
  <si>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</si>
  <si>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</si>
  <si>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</si>
  <si>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</si>
  <si>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</si>
  <si>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</si>
  <si>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</si>
  <si>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</si>
  <si>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</si>
  <si>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</si>
  <si>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</si>
  <si>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</si>
  <si>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</si>
  <si>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</si>
  <si>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</si>
  <si>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</si>
  <si>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</si>
  <si>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</si>
  <si>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</si>
  <si>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</si>
  <si>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</si>
  <si>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</si>
  <si>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</si>
  <si>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</si>
  <si>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</si>
  <si>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</si>
  <si>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</si>
  <si>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</si>
  <si>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</si>
  <si>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</si>
  <si>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</si>
  <si>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</si>
  <si>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</si>
  <si>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</si>
  <si>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</si>
  <si>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</si>
  <si>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</si>
  <si>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</si>
  <si>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</si>
  <si>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</si>
  <si>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</si>
  <si>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</si>
  <si>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</si>
  <si>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</si>
  <si>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</si>
  <si>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</si>
  <si>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</si>
  <si>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</si>
  <si>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</si>
  <si>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</si>
  <si>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</si>
  <si>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</si>
  <si>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</si>
  <si>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</si>
  <si>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</si>
  <si>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</si>
  <si>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</si>
  <si>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</si>
  <si>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</si>
  <si>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</si>
  <si>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</si>
  <si>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</si>
  <si>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</si>
  <si>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</si>
  <si>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</si>
  <si>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</si>
  <si>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</si>
  <si>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</si>
  <si>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</si>
  <si>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</si>
  <si>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</si>
  <si>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</si>
  <si>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</si>
  <si>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</si>
  <si>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</si>
  <si>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</si>
  <si>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</si>
  <si>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</si>
  <si>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</si>
  <si>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</si>
  <si>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</si>
  <si>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</si>
  <si>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</si>
  <si>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</si>
  <si>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</si>
  <si>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</si>
  <si>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</si>
  <si>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</si>
  <si>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</si>
  <si>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</si>
  <si>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</si>
  <si>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</si>
  <si>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</si>
  <si>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</si>
  <si>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</si>
  <si>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</si>
  <si>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</si>
  <si>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</si>
  <si>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</si>
  <si>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</si>
  <si>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</si>
  <si>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</si>
  <si>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</si>
  <si>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</si>
  <si>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</si>
  <si>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</si>
  <si>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</si>
  <si>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</si>
  <si>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</si>
  <si>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</si>
  <si>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</si>
  <si>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</si>
  <si>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</si>
  <si>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</si>
  <si>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</si>
  <si>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</si>
  <si>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</si>
  <si>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</si>
  <si>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</si>
  <si>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</si>
  <si>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</si>
  <si>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</si>
  <si>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</si>
  <si>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</si>
  <si>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</si>
  <si>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</si>
  <si>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</si>
  <si>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</si>
  <si>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</si>
  <si>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</si>
  <si>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</si>
  <si>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</si>
  <si>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</si>
  <si>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</si>
  <si>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</si>
  <si>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</si>
  <si>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</si>
  <si>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</si>
  <si>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</si>
  <si>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</si>
  <si>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</si>
  <si>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</si>
  <si>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</si>
  <si>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</si>
  <si>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</si>
  <si>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</si>
  <si>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</si>
  <si>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</si>
  <si>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</si>
  <si>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</si>
  <si>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</si>
  <si>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</si>
  <si>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</si>
  <si>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</si>
  <si>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</si>
  <si>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</si>
  <si>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</si>
  <si>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</si>
  <si>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</si>
  <si>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</si>
  <si>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</si>
  <si>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</si>
  <si>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</si>
  <si>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</si>
  <si>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</si>
  <si>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</si>
  <si>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</si>
  <si>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</si>
  <si>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</si>
  <si>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</si>
  <si>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</si>
  <si>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</si>
  <si>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</si>
  <si>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</si>
  <si>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</si>
  <si>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</si>
  <si>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</si>
  <si>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</si>
  <si>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</si>
  <si>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</si>
  <si>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</si>
  <si>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</si>
  <si>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</si>
  <si>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</si>
  <si>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</si>
  <si>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</si>
  <si>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</si>
  <si>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</si>
  <si>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</si>
  <si>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</si>
  <si>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</si>
  <si>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</si>
  <si>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</si>
  <si>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</si>
  <si>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</si>
  <si>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</si>
  <si>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</si>
  <si>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</si>
  <si>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</si>
  <si>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</si>
  <si>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</si>
  <si>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</si>
  <si>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</si>
  <si>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</si>
  <si>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</si>
  <si>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</si>
  <si>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</si>
  <si>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</si>
  <si>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</si>
  <si>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</si>
  <si>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</si>
  <si>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</si>
  <si>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</si>
  <si>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</si>
  <si>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</si>
  <si>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</si>
  <si>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</si>
  <si>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</si>
  <si>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</si>
  <si>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</si>
  <si>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</si>
  <si>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</si>
  <si>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</si>
  <si>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</si>
  <si>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</si>
  <si>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</si>
  <si>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</si>
  <si>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</si>
  <si>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</si>
  <si>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</si>
  <si>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</si>
  <si>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</si>
  <si>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</si>
  <si>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</si>
  <si>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</si>
  <si>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</si>
  <si>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</si>
  <si>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</si>
  <si>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</si>
  <si>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</si>
  <si>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</si>
  <si>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</si>
  <si>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</si>
  <si>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</si>
  <si>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</si>
  <si>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</si>
  <si>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</si>
  <si>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</si>
  <si>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</si>
  <si>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</si>
  <si>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</si>
  <si>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</si>
  <si>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</si>
  <si>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</si>
  <si>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</si>
  <si>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</si>
  <si>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</si>
  <si>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</si>
  <si>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</si>
  <si>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</si>
  <si>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</si>
  <si>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</si>
  <si>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</si>
  <si>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</si>
  <si>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</si>
  <si>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</si>
  <si>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</si>
  <si>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</si>
  <si>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</si>
  <si>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</si>
  <si>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</si>
  <si>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</si>
  <si>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</si>
  <si>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</si>
  <si>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</si>
  <si>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</si>
  <si>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</si>
  <si>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</si>
  <si>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</si>
  <si>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</si>
  <si>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</si>
  <si>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</si>
  <si>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</si>
  <si>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</si>
  <si>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</si>
  <si>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</si>
  <si>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</si>
  <si>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</si>
  <si>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</si>
  <si>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</si>
  <si>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</si>
  <si>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</si>
  <si>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</si>
  <si>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</si>
  <si>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</si>
  <si>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</si>
  <si>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</si>
  <si>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</si>
  <si>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</si>
  <si>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</si>
  <si>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</si>
  <si>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</si>
  <si>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</si>
  <si>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</si>
  <si>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</si>
  <si>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</si>
  <si>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</si>
  <si>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</si>
  <si>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</si>
  <si>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</si>
  <si>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</si>
  <si>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</si>
  <si>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</si>
  <si>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</si>
  <si>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</si>
  <si>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</si>
  <si>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</si>
  <si>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</si>
  <si>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</si>
  <si>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</si>
  <si>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</si>
  <si>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</si>
  <si>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</si>
  <si>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</si>
  <si>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</si>
  <si>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</si>
  <si>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</si>
  <si>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</si>
  <si>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</si>
  <si>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</si>
  <si>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</si>
  <si>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</si>
  <si>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</si>
  <si>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</si>
  <si>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</si>
  <si>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</si>
  <si>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</si>
  <si>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</si>
  <si>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</si>
  <si>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</si>
  <si>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</si>
  <si>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</si>
  <si>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</si>
  <si>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</si>
  <si>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</si>
  <si>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</si>
  <si>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</si>
  <si>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</si>
  <si>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</si>
  <si>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</si>
  <si>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</si>
  <si>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</si>
  <si>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</si>
  <si>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</si>
  <si>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</si>
  <si>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</si>
  <si>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</si>
  <si>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</si>
  <si>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</si>
  <si>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</si>
  <si>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</si>
  <si>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</si>
  <si>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</si>
  <si>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</si>
  <si>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</si>
  <si>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</si>
  <si>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</si>
  <si>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</si>
  <si>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</si>
  <si>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</si>
  <si>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</si>
  <si>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</si>
  <si>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</si>
  <si>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</si>
  <si>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</si>
  <si>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</si>
  <si>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</si>
  <si>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</si>
  <si>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</si>
  <si>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</si>
  <si>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</si>
  <si>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</si>
  <si>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</si>
  <si>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</si>
  <si>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</si>
  <si>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</si>
  <si>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</si>
  <si>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</si>
  <si>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</si>
  <si>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</si>
  <si>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</si>
  <si>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</si>
  <si>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</si>
  <si>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</si>
  <si>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</si>
  <si>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</si>
  <si>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</si>
  <si>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</si>
  <si>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</si>
  <si>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</si>
  <si>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</si>
  <si>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</si>
  <si>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</si>
  <si>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</si>
  <si>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</si>
  <si>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</si>
  <si>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</si>
  <si>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</si>
  <si>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</si>
  <si>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</si>
  <si>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</si>
  <si>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</si>
  <si>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</si>
  <si>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</si>
  <si>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</si>
  <si>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</si>
  <si>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</si>
  <si>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</si>
  <si>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</si>
  <si>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</si>
  <si>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</si>
  <si>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</si>
  <si>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</si>
  <si>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</si>
  <si>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</si>
  <si>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</si>
  <si>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</si>
  <si>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</si>
  <si>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</si>
  <si>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</si>
  <si>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</si>
  <si>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</si>
  <si>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</si>
  <si>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</si>
  <si>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</si>
  <si>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</si>
  <si>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</si>
  <si>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</si>
  <si>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</si>
  <si>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</si>
  <si>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</si>
  <si>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</si>
  <si>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</si>
  <si>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</si>
  <si>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</si>
  <si>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</si>
  <si>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</si>
  <si>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</si>
  <si>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</si>
  <si>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</si>
  <si>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</si>
  <si>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</si>
  <si>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</si>
  <si>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</si>
  <si>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</si>
  <si>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</si>
  <si>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</si>
  <si>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</si>
  <si>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</si>
  <si>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</si>
  <si>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</si>
  <si>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</si>
  <si>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</si>
  <si>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</si>
  <si>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</si>
  <si>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</si>
  <si>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</si>
  <si>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</si>
  <si>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</si>
  <si>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</si>
  <si>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</si>
  <si>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</si>
  <si>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</si>
  <si>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</si>
  <si>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</si>
  <si>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</si>
  <si>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</si>
  <si>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</si>
  <si>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</si>
  <si>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</si>
  <si>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</si>
  <si>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</si>
  <si>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</si>
  <si>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</si>
  <si>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</si>
  <si>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</si>
  <si>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</si>
  <si>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</si>
  <si>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</si>
  <si>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</si>
  <si>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</si>
  <si>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</si>
  <si>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</si>
  <si>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</si>
  <si>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</si>
  <si>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</si>
  <si>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</si>
  <si>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</si>
  <si>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</si>
  <si>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</si>
  <si>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</si>
  <si>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</si>
  <si>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</si>
  <si>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</si>
  <si>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</si>
  <si>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</si>
  <si>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</si>
  <si>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</si>
  <si>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</si>
  <si>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</si>
  <si>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</si>
  <si>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</si>
  <si>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</si>
  <si>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</si>
  <si>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</si>
  <si>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</si>
  <si>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</si>
  <si>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</si>
  <si>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</si>
  <si>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</si>
  <si>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</si>
  <si>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</si>
  <si>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</si>
  <si>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</si>
  <si>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</si>
  <si>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</si>
  <si>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</si>
  <si>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</si>
  <si>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</si>
  <si>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</si>
  <si>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</si>
  <si>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</si>
  <si>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</si>
  <si>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</si>
  <si>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</si>
  <si>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</si>
  <si>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</si>
  <si>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</si>
  <si>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</si>
  <si>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</si>
  <si>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</si>
  <si>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</si>
  <si>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</si>
  <si>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</si>
  <si>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</si>
  <si>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</si>
  <si>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</si>
  <si>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</si>
  <si>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</si>
  <si>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</si>
  <si>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</si>
  <si>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</si>
  <si>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</si>
  <si>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</si>
  <si>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</si>
  <si>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</si>
  <si>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</si>
  <si>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</si>
  <si>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</si>
  <si>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</si>
  <si>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</si>
  <si>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</si>
  <si>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</si>
  <si>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</si>
  <si>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</si>
  <si>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</si>
  <si>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</si>
  <si>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</si>
  <si>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</si>
  <si>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</si>
  <si>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</si>
  <si>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</si>
  <si>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</si>
  <si>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</si>
  <si>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</si>
  <si>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</si>
  <si>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</si>
  <si>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</si>
  <si>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</si>
  <si>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</si>
  <si>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</si>
  <si>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</si>
  <si>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</si>
  <si>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</si>
  <si>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</si>
  <si>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</si>
  <si>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</si>
  <si>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</si>
  <si>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</si>
  <si>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</si>
  <si>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</si>
  <si>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</si>
  <si>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</si>
  <si>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</si>
  <si>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</si>
  <si>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</si>
  <si>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</si>
  <si>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</si>
  <si>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</si>
  <si>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</si>
  <si>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</si>
  <si>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</si>
  <si>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</si>
  <si>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</si>
  <si>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</si>
  <si>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</si>
  <si>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</si>
  <si>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</si>
  <si>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</si>
  <si>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</si>
  <si>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</si>
  <si>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</si>
  <si>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</si>
  <si>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</si>
  <si>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</si>
  <si>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</si>
  <si>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</si>
  <si>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</si>
  <si>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</si>
  <si>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</si>
  <si>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</si>
  <si>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</si>
  <si>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</si>
  <si>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</si>
  <si>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</si>
  <si>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</si>
  <si>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</si>
  <si>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</si>
  <si>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</si>
  <si>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</si>
  <si>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</si>
  <si>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</si>
  <si>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</si>
  <si>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</si>
  <si>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</si>
  <si>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</si>
  <si>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</si>
  <si>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</si>
  <si>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</si>
  <si>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</si>
  <si>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</si>
  <si>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</si>
  <si>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</si>
  <si>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</si>
  <si>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</si>
  <si>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</si>
  <si>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</si>
  <si>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</si>
  <si>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</si>
  <si>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</si>
  <si>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</si>
  <si>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</si>
  <si>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</si>
  <si>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</si>
  <si>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</si>
  <si>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</si>
  <si>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</si>
  <si>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</si>
  <si>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</si>
  <si>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</si>
  <si>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</si>
  <si>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</si>
  <si>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</si>
  <si>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</si>
  <si>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</si>
  <si>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</si>
  <si>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</si>
  <si>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</si>
  <si>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</si>
  <si>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</si>
  <si>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</si>
  <si>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</si>
  <si>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</si>
  <si>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</si>
  <si>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</si>
  <si>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</si>
  <si>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</si>
  <si>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</si>
  <si>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</si>
  <si>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</si>
  <si>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</si>
  <si>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</si>
  <si>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</si>
  <si>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</si>
  <si>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</si>
  <si>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</si>
  <si>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</si>
  <si>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</si>
  <si>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</si>
  <si>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</si>
  <si>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</si>
  <si>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</si>
  <si>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</si>
  <si>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</si>
  <si>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</si>
  <si>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</si>
  <si>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</si>
  <si>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</si>
  <si>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</si>
  <si>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</si>
  <si>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</si>
  <si>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</si>
  <si>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</si>
  <si>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</si>
  <si>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</si>
  <si>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</si>
  <si>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</si>
  <si>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</si>
  <si>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</si>
  <si>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</si>
  <si>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</si>
  <si>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</si>
  <si>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</si>
  <si>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</si>
  <si>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</si>
  <si>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</si>
  <si>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</si>
  <si>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</si>
  <si>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</si>
  <si>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</si>
  <si>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</si>
  <si>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</si>
  <si>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</si>
  <si>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</si>
  <si>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</si>
  <si>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</si>
  <si>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</si>
  <si>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</si>
  <si>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</si>
  <si>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</si>
  <si>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</si>
  <si>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</si>
  <si>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</si>
  <si>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</si>
  <si>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</si>
  <si>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</si>
  <si>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</si>
  <si>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</si>
  <si>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</si>
  <si>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</si>
  <si>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</si>
  <si>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</si>
  <si>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</si>
  <si>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</si>
  <si>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</si>
  <si>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</si>
  <si>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</si>
  <si>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</si>
  <si>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</si>
  <si>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</si>
  <si>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</si>
  <si>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</si>
  <si>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</si>
  <si>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</si>
  <si>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</si>
  <si>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</si>
  <si>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</si>
  <si>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</si>
  <si>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</si>
  <si>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</si>
  <si>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</si>
  <si>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</si>
  <si>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</si>
  <si>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</si>
  <si>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</si>
  <si>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</si>
  <si>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</si>
  <si>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</si>
  <si>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</si>
  <si>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</si>
  <si>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</si>
  <si>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</si>
  <si>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</si>
  <si>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</si>
  <si>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</si>
  <si>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</si>
  <si>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</si>
  <si>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</si>
  <si>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</si>
  <si>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</si>
  <si>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</si>
  <si>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</si>
  <si>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</si>
  <si>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</si>
  <si>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</si>
  <si>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</si>
  <si>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</si>
  <si>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</si>
  <si>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</si>
  <si>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</si>
  <si>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</si>
  <si>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</si>
  <si>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</si>
  <si>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</si>
  <si>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</si>
  <si>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</si>
  <si>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</si>
  <si>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</si>
  <si>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</si>
  <si>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</si>
  <si>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</si>
  <si>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</si>
  <si>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</si>
  <si>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</si>
  <si>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</si>
  <si>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</si>
  <si>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</si>
  <si>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</si>
  <si>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</si>
  <si>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</si>
  <si>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</si>
  <si>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</si>
  <si>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</si>
  <si>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</si>
  <si>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</si>
  <si>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</si>
  <si>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</si>
  <si>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</si>
  <si>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</si>
  <si>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</si>
  <si>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</si>
  <si>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</si>
  <si>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</si>
  <si>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</si>
  <si>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</si>
  <si>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</si>
  <si>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</si>
  <si>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</si>
  <si>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</si>
  <si>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</si>
  <si>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</si>
  <si>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</si>
  <si>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</si>
  <si>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</si>
  <si>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</si>
  <si>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</si>
  <si>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</si>
  <si>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</si>
  <si>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</si>
  <si>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</si>
  <si>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</si>
  <si>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</si>
  <si>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</si>
  <si>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</si>
  <si>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</si>
  <si>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</si>
  <si>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</si>
  <si>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</si>
  <si>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</si>
  <si>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</si>
  <si>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</si>
  <si>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</si>
  <si>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</si>
  <si>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</si>
  <si>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</si>
  <si>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</si>
  <si>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</si>
  <si>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</si>
  <si>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</si>
  <si>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</si>
  <si>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</si>
  <si>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</si>
  <si>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</si>
  <si>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</si>
  <si>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</si>
  <si>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</si>
  <si>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</si>
  <si>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</si>
  <si>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</si>
  <si>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</si>
  <si>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</si>
  <si>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</si>
  <si>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</si>
  <si>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</si>
  <si>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</si>
  <si>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</si>
  <si>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</si>
  <si>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</si>
  <si>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</si>
  <si>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</si>
  <si>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</si>
  <si>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</si>
  <si>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</si>
  <si>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</si>
  <si>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</si>
  <si>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</si>
  <si>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</si>
  <si>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</si>
  <si>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</si>
  <si>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</si>
  <si>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</si>
  <si>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</si>
  <si>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</si>
  <si>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</si>
  <si>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</si>
  <si>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</si>
  <si>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</si>
  <si>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</si>
  <si>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</si>
  <si>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</si>
  <si>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</si>
  <si>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</si>
  <si>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</si>
  <si>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</si>
  <si>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</si>
  <si>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</si>
  <si>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</si>
  <si>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</si>
  <si>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</si>
  <si>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</si>
  <si>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</si>
  <si>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</si>
  <si>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</si>
  <si>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</si>
  <si>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</si>
  <si>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</si>
  <si>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</si>
  <si>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</si>
  <si>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</si>
  <si>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</si>
  <si>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</si>
  <si>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</si>
  <si>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</si>
  <si>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</si>
  <si>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</si>
  <si>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</si>
  <si>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</si>
  <si>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</si>
  <si>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</si>
  <si>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</si>
  <si>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</si>
  <si>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</si>
  <si>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</si>
  <si>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</si>
  <si>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</si>
  <si>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</si>
  <si>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</si>
  <si>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</si>
  <si>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</si>
  <si>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</si>
  <si>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</si>
  <si>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</si>
  <si>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</si>
  <si>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</si>
  <si>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</si>
  <si>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</si>
  <si>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</si>
  <si>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</si>
  <si>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</si>
  <si>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</si>
  <si>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</si>
  <si>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</si>
  <si>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</si>
  <si>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</si>
  <si>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</si>
  <si>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</si>
  <si>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</si>
  <si>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</si>
  <si>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</si>
  <si>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</si>
  <si>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</si>
  <si>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</si>
  <si>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</si>
  <si>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</si>
  <si>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</si>
  <si>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</si>
  <si>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</si>
  <si>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</si>
  <si>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</si>
  <si>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</si>
  <si>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</si>
  <si>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</si>
  <si>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</si>
  <si>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</si>
  <si>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</si>
  <si>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</si>
  <si>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</si>
  <si>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</si>
  <si>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</si>
  <si>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</si>
  <si>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</si>
  <si>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</si>
  <si>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</si>
  <si>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</si>
  <si>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</si>
  <si>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</si>
  <si>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</si>
  <si>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</si>
  <si>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</si>
  <si>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</si>
  <si>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</si>
  <si>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</si>
  <si>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</si>
  <si>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</si>
  <si>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</si>
  <si>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</si>
  <si>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</si>
  <si>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</si>
  <si>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</si>
  <si>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</si>
  <si>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</si>
  <si>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</si>
  <si>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</si>
  <si>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</si>
  <si>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</si>
  <si>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</si>
  <si>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</si>
  <si>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</si>
  <si>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</si>
  <si>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</si>
  <si>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</si>
  <si>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</si>
  <si>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</si>
  <si>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</si>
  <si>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</si>
  <si>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</si>
  <si>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</si>
  <si>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</si>
  <si>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</si>
  <si>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</si>
  <si>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</si>
  <si>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</si>
  <si>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</si>
  <si>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</si>
  <si>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</si>
  <si>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</si>
  <si>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</si>
  <si>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</si>
  <si>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</si>
  <si>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</si>
  <si>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</si>
  <si>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</si>
  <si>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</si>
  <si>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</si>
  <si>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</si>
  <si>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</si>
  <si>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</si>
  <si>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</si>
  <si>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</si>
  <si>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</si>
  <si>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</si>
  <si>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</si>
  <si>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</si>
  <si>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</si>
  <si>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</si>
  <si>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</si>
  <si>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</si>
  <si>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</si>
  <si>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</si>
  <si>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</si>
  <si>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</si>
  <si>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</si>
  <si>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</si>
  <si>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</si>
  <si>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</si>
  <si>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</si>
  <si>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</si>
  <si>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</si>
  <si>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</si>
  <si>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</si>
  <si>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</si>
  <si>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</si>
  <si>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</si>
  <si>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</si>
  <si>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</si>
  <si>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</si>
  <si>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</si>
  <si>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</si>
  <si>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</si>
  <si>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</si>
  <si>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</si>
  <si>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</si>
  <si>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</si>
  <si>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</si>
  <si>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</si>
  <si>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</si>
  <si>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</si>
  <si>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</si>
  <si>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</si>
  <si>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</si>
  <si>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</si>
  <si>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</si>
  <si>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</si>
  <si>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</si>
  <si>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</si>
  <si>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</si>
  <si>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</si>
  <si>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</si>
  <si>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</si>
  <si>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</si>
  <si>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</si>
  <si>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</si>
  <si>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</si>
  <si>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</si>
  <si>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</si>
  <si>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</si>
  <si>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</si>
  <si>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</si>
  <si>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</si>
  <si>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</si>
  <si>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</si>
  <si>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</si>
  <si>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</si>
  <si>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</si>
  <si>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</si>
  <si>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</si>
  <si>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</si>
  <si>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</si>
  <si>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</si>
  <si>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</si>
  <si>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</si>
  <si>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</si>
  <si>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</si>
  <si>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</si>
  <si>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</si>
  <si>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</si>
  <si>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</si>
  <si>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</si>
  <si>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</si>
  <si>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</si>
  <si>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</si>
  <si>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</si>
  <si>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</si>
  <si>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</si>
  <si>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</si>
  <si>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</si>
  <si>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</si>
  <si>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</si>
  <si>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</si>
  <si>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</si>
  <si>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</si>
  <si>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</si>
  <si>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</si>
  <si>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</si>
  <si>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</si>
  <si>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</si>
  <si>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</si>
  <si>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</si>
  <si>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</si>
  <si>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</si>
  <si>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</si>
  <si>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</si>
  <si>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</si>
  <si>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</si>
  <si>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</si>
  <si>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</si>
  <si>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</si>
  <si>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</si>
  <si>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</si>
  <si>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</si>
  <si>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</si>
  <si>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</si>
  <si>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</si>
  <si>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</si>
  <si>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</si>
  <si>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</si>
  <si>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</si>
  <si>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</si>
  <si>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</si>
  <si>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</si>
  <si>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</si>
  <si>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</si>
  <si>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</si>
  <si>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</si>
  <si>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</si>
  <si>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</si>
  <si>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</si>
  <si>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</si>
  <si>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</si>
  <si>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</si>
  <si>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</si>
  <si>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</si>
  <si>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</si>
  <si>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</si>
  <si>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</si>
  <si>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</si>
  <si>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</si>
  <si>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</si>
  <si>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</si>
  <si>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</si>
  <si>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</si>
  <si>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</si>
  <si>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</si>
  <si>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</si>
  <si>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</si>
  <si>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</si>
  <si>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</si>
  <si>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</si>
  <si>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</si>
  <si>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</si>
  <si>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</si>
  <si>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</si>
  <si>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</si>
  <si>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</si>
  <si>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</si>
  <si>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</si>
  <si>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</si>
  <si>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</si>
  <si>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</si>
  <si>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</si>
  <si>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</si>
  <si>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</si>
  <si>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</si>
  <si>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</si>
  <si>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</si>
  <si>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</si>
  <si>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</si>
  <si>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</si>
  <si>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</si>
  <si>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</si>
  <si>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</si>
  <si>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</si>
  <si>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</si>
  <si>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</si>
  <si>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</si>
  <si>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</si>
  <si>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</si>
  <si>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</si>
  <si>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</si>
  <si>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</si>
  <si>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</si>
  <si>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</si>
  <si>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</si>
  <si>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</si>
  <si>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</si>
  <si>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</si>
  <si>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</si>
  <si>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</si>
  <si>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</si>
  <si>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</si>
  <si>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</si>
  <si>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</si>
  <si>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</si>
  <si>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</si>
  <si>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</si>
  <si>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</si>
  <si>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</si>
  <si>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</si>
  <si>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</si>
  <si>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</si>
  <si>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</si>
  <si>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</si>
  <si>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</si>
  <si>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</si>
  <si>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</si>
  <si>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</si>
  <si>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</si>
  <si>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</si>
  <si>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</si>
  <si>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</si>
  <si>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</si>
  <si>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</si>
  <si>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</si>
  <si>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</si>
  <si>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</si>
  <si>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</si>
  <si>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</si>
  <si>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</si>
  <si>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</si>
  <si>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</si>
  <si>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</si>
  <si>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</si>
  <si>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</si>
  <si>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</si>
  <si>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</si>
  <si>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</si>
  <si>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</si>
  <si>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</si>
  <si>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</si>
  <si>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</si>
  <si>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</si>
  <si>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</si>
  <si>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</si>
  <si>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</si>
  <si>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</si>
  <si>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</si>
  <si>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</si>
  <si>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</si>
  <si>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</si>
  <si>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</si>
  <si>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</si>
  <si>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</si>
  <si>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</si>
  <si>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</si>
  <si>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</si>
  <si>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</si>
  <si>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</si>
  <si>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</si>
  <si>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</si>
  <si>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</si>
  <si>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</si>
  <si>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</si>
  <si>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</si>
  <si>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</si>
  <si>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</si>
  <si>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</si>
  <si>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</si>
  <si>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</si>
  <si>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</si>
  <si>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</si>
  <si>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</si>
  <si>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</si>
  <si>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</si>
  <si>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</si>
  <si>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</si>
  <si>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</si>
  <si>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</si>
  <si>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</si>
  <si>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</si>
  <si>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</si>
  <si>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</si>
  <si>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</si>
  <si>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</si>
  <si>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</si>
  <si>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</si>
  <si>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</si>
  <si>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</si>
  <si>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</si>
  <si>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</si>
  <si>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</si>
  <si>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</si>
  <si>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</si>
  <si>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</si>
  <si>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</si>
  <si>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</si>
  <si>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</si>
  <si>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</si>
  <si>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</si>
  <si>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</si>
  <si>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</si>
  <si>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</si>
  <si>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</si>
  <si>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</si>
  <si>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</si>
  <si>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</si>
  <si>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</si>
  <si>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</si>
  <si>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</si>
  <si>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</si>
  <si>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</si>
  <si>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</si>
  <si>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</si>
  <si>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</si>
  <si>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</si>
  <si>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</si>
  <si>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</si>
  <si>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</si>
  <si>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</si>
  <si>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</si>
  <si>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</si>
  <si>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</si>
  <si>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</si>
  <si>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</si>
  <si>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</si>
  <si>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</si>
  <si>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</si>
  <si>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</si>
  <si>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</si>
  <si>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</si>
  <si>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</si>
  <si>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</si>
  <si>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</si>
  <si>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</si>
  <si>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</si>
  <si>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</si>
  <si>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</si>
  <si>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</si>
  <si>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</si>
  <si>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</si>
  <si>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</si>
  <si>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</si>
  <si>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</si>
  <si>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</si>
  <si>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</si>
  <si>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</si>
  <si>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</si>
  <si>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</si>
  <si>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</si>
  <si>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</si>
  <si>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</si>
  <si>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</si>
  <si>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</si>
  <si>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</si>
  <si>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</si>
  <si>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</si>
  <si>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</si>
  <si>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</si>
  <si>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</si>
  <si>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</si>
  <si>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</si>
  <si>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</si>
  <si>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</si>
  <si>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</si>
  <si>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</si>
  <si>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</si>
  <si>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</si>
  <si>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</si>
  <si>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</si>
  <si>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</si>
  <si>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</si>
  <si>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</si>
  <si>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</si>
  <si>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</si>
  <si>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</si>
  <si>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</si>
  <si>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</si>
  <si>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</si>
  <si>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</si>
  <si>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</si>
  <si>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</si>
  <si>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</si>
  <si>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</si>
  <si>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</si>
  <si>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</si>
  <si>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</si>
  <si>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</si>
  <si>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</si>
  <si>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</si>
  <si>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</si>
  <si>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</si>
  <si>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</si>
  <si>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</si>
  <si>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</si>
  <si>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</si>
  <si>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</si>
  <si>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</si>
  <si>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</si>
  <si>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</si>
  <si>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</si>
  <si>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</si>
  <si>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</si>
  <si>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</si>
  <si>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</si>
  <si>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</si>
  <si>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</si>
  <si>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</si>
  <si>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</si>
  <si>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</si>
  <si>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</si>
  <si>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</si>
  <si>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</si>
  <si>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</si>
  <si>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</si>
  <si>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</si>
  <si>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</si>
  <si>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</si>
  <si>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</si>
  <si>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</si>
  <si>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</si>
  <si>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</si>
  <si>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</si>
  <si>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</si>
  <si>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</si>
  <si>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</si>
  <si>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</si>
  <si>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</si>
  <si>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</si>
  <si>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</si>
  <si>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</si>
  <si>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</si>
  <si>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</si>
  <si>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</si>
  <si>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</si>
  <si>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</si>
  <si>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</si>
  <si>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</si>
  <si>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</si>
  <si>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</si>
  <si>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</si>
  <si>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</si>
  <si>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</si>
  <si>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</si>
  <si>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</si>
  <si>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</si>
  <si>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</si>
  <si>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</si>
  <si>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</si>
  <si>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</si>
  <si>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</si>
  <si>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</si>
  <si>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</si>
  <si>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</si>
  <si>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</si>
  <si>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</si>
  <si>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</si>
  <si>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</si>
  <si>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</si>
  <si>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</si>
  <si>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</si>
  <si>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</si>
  <si>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</si>
  <si>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</si>
  <si>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</si>
  <si>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</si>
  <si>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</si>
  <si>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</si>
  <si>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</si>
  <si>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</si>
  <si>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</si>
  <si>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</si>
  <si>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</si>
  <si>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</si>
  <si>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</si>
  <si>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</si>
  <si>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</si>
  <si>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</si>
  <si>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</si>
  <si>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</si>
  <si>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</si>
  <si>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</si>
  <si>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</si>
  <si>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</si>
  <si>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</si>
  <si>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</si>
  <si>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</si>
  <si>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</si>
  <si>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</si>
  <si>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</si>
  <si>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</si>
  <si>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</si>
  <si>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</si>
  <si>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</si>
  <si>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</si>
  <si>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</si>
  <si>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</si>
  <si>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</si>
  <si>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</si>
  <si>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</si>
  <si>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</si>
  <si>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</si>
  <si>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</si>
  <si>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</si>
  <si>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</si>
  <si>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</si>
  <si>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</si>
  <si>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</si>
  <si>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</si>
  <si>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</si>
  <si>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</si>
  <si>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</si>
  <si>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</si>
  <si>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</si>
  <si>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</si>
  <si>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</si>
  <si>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</si>
  <si>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</si>
  <si>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</si>
  <si>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</si>
  <si>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</si>
  <si>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</si>
  <si>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</si>
  <si>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</si>
  <si>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</si>
  <si>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</si>
  <si>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</si>
  <si>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</si>
  <si>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</si>
  <si>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</si>
  <si>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</si>
  <si>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</si>
  <si>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</si>
  <si>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</si>
  <si>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</si>
  <si>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</si>
  <si>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</si>
  <si>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</si>
  <si>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</si>
  <si>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</si>
  <si>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</si>
  <si>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</si>
  <si>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</si>
  <si>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</si>
  <si>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</si>
  <si>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</si>
  <si>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</si>
  <si>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</si>
  <si>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</si>
  <si>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</si>
  <si>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</si>
  <si>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</si>
  <si>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</si>
  <si>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</si>
  <si>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</si>
  <si>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</si>
  <si>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</si>
  <si>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</si>
  <si>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</si>
  <si>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</si>
  <si>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</si>
  <si>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</si>
  <si>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</si>
  <si>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</si>
  <si>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</si>
  <si>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</si>
  <si>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</si>
  <si>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</si>
  <si>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</si>
  <si>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</si>
  <si>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</si>
  <si>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</si>
  <si>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</si>
  <si>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</si>
  <si>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</si>
  <si>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</si>
  <si>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</si>
  <si>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</si>
  <si>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</si>
  <si>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</si>
  <si>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</si>
  <si>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</si>
  <si>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</si>
  <si>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</si>
  <si>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</si>
  <si>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</si>
  <si>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</si>
  <si>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</si>
  <si>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</si>
  <si>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</si>
  <si>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</si>
  <si>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</si>
  <si>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</si>
  <si>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</si>
  <si>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</si>
  <si>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</si>
  <si>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</si>
  <si>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</si>
  <si>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</si>
  <si>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</si>
  <si>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</si>
  <si>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</si>
  <si>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</si>
  <si>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</si>
  <si>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</si>
  <si>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</si>
  <si>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</si>
  <si>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</si>
  <si>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</si>
  <si>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</si>
  <si>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</si>
  <si>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</si>
  <si>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</si>
  <si>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</si>
  <si>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</si>
  <si>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</si>
  <si>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</si>
  <si>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</si>
  <si>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</si>
  <si>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</si>
  <si>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</si>
  <si>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</si>
  <si>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</si>
  <si>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</si>
  <si>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</si>
  <si>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</si>
  <si>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</si>
  <si>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</si>
  <si>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</si>
  <si>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</si>
  <si>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</si>
  <si>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</si>
  <si>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</si>
  <si>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</si>
  <si>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</si>
  <si>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</si>
  <si>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</si>
  <si>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</si>
  <si>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</si>
  <si>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</si>
  <si>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</si>
  <si>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</si>
  <si>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</si>
  <si>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</si>
  <si>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</si>
  <si>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</si>
  <si>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</si>
  <si>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</si>
  <si>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</si>
  <si>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</si>
  <si>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</si>
  <si>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</si>
  <si>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</si>
  <si>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</si>
  <si>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</si>
  <si>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</si>
  <si>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</si>
  <si>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</si>
  <si>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</si>
  <si>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</si>
  <si>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</si>
  <si>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</si>
  <si>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</si>
  <si>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</si>
  <si>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</si>
  <si>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</si>
  <si>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</si>
  <si>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</si>
  <si>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</si>
  <si>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</si>
  <si>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</si>
  <si>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</si>
  <si>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</si>
  <si>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</si>
  <si>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</si>
  <si>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</si>
  <si>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</si>
  <si>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</si>
  <si>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</si>
  <si>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</si>
  <si>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</si>
  <si>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</si>
  <si>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</si>
  <si>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</si>
  <si>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</si>
  <si>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</si>
  <si>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</si>
  <si>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</si>
  <si>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</si>
  <si>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</si>
  <si>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</si>
  <si>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</si>
  <si>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</si>
  <si>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</si>
  <si>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</si>
  <si>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</si>
  <si>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</si>
  <si>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</si>
  <si>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</si>
  <si>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</si>
  <si>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</si>
  <si>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</si>
  <si>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</si>
  <si>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</si>
  <si>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</si>
  <si>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</si>
  <si>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</si>
  <si>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</si>
  <si>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</si>
  <si>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</si>
  <si>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</si>
  <si>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</si>
  <si>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</si>
  <si>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</si>
  <si>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</si>
  <si>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</si>
  <si>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</si>
  <si>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</si>
  <si>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</si>
  <si>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</si>
  <si>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</si>
  <si>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</si>
  <si>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</si>
  <si>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</si>
  <si>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</si>
  <si>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</si>
  <si>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</si>
  <si>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</si>
  <si>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</si>
  <si>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</si>
  <si>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</si>
  <si>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</si>
  <si>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</si>
  <si>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</si>
  <si>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</si>
  <si>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</si>
  <si>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</si>
  <si>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</si>
  <si>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</si>
  <si>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</si>
  <si>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</si>
  <si>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</si>
  <si>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</si>
  <si>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</si>
  <si>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</si>
  <si>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</si>
  <si>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</si>
  <si>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</si>
  <si>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</si>
  <si>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</si>
  <si>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</si>
  <si>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</si>
  <si>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</si>
  <si>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</si>
  <si>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</si>
  <si>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</si>
  <si>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</si>
  <si>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</si>
  <si>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</si>
  <si>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</si>
  <si>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</si>
  <si>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</si>
  <si>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</si>
  <si>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</si>
  <si>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</si>
  <si>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</si>
  <si>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</si>
  <si>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</si>
  <si>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</si>
  <si>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</si>
  <si>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</si>
  <si>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</si>
  <si>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</si>
  <si>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</si>
  <si>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</si>
  <si>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</si>
  <si>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</si>
  <si>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</si>
  <si>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</si>
  <si>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</si>
  <si>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</si>
  <si>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</si>
  <si>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</si>
  <si>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</si>
  <si>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</si>
  <si>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</si>
  <si>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</si>
  <si>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</si>
  <si>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</si>
  <si>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</si>
  <si>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</si>
  <si>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</si>
  <si>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</si>
  <si>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</si>
  <si>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</si>
  <si>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</si>
  <si>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</si>
  <si>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</si>
  <si>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</si>
  <si>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</si>
  <si>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</si>
  <si>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</si>
  <si>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</si>
  <si>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</si>
  <si>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</si>
  <si>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</si>
  <si>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</si>
  <si>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</si>
  <si>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</si>
  <si>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</si>
  <si>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</si>
  <si>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</si>
  <si>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</si>
  <si>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</si>
  <si>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</si>
  <si>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</si>
  <si>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</si>
  <si>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</si>
  <si>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</si>
  <si>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</si>
  <si>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</si>
  <si>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</si>
  <si>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</si>
  <si>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</si>
  <si>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</si>
  <si>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</si>
  <si>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</si>
  <si>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</si>
  <si>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</si>
  <si>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</si>
  <si>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</si>
  <si>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</si>
  <si>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</si>
  <si>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</si>
  <si>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</si>
  <si>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</si>
  <si>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</si>
  <si>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</si>
  <si>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</si>
  <si>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</si>
  <si>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</si>
  <si>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</si>
  <si>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</si>
  <si>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</si>
  <si>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</si>
  <si>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</si>
  <si>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</si>
  <si>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</si>
  <si>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</si>
  <si>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</si>
  <si>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</si>
  <si>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</si>
  <si>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</si>
  <si>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</si>
  <si>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</si>
  <si>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</si>
  <si>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</si>
  <si>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</si>
  <si>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</si>
  <si>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</si>
  <si>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</si>
  <si>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</si>
  <si>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</si>
  <si>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</si>
  <si>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</si>
  <si>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</si>
  <si>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</si>
  <si>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</si>
  <si>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</si>
  <si>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</si>
  <si>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</si>
  <si>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</si>
  <si>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</si>
  <si>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</si>
  <si>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</si>
  <si>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</si>
  <si>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</si>
  <si>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</si>
  <si>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</si>
  <si>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</si>
  <si>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</si>
  <si>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</si>
  <si>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</si>
  <si>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</si>
  <si>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</si>
  <si>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</si>
  <si>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</si>
  <si>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</si>
  <si>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</si>
  <si>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</si>
  <si>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</si>
  <si>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</si>
  <si>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</si>
  <si>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</si>
  <si>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</si>
  <si>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</si>
  <si>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</si>
  <si>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</si>
  <si>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</si>
  <si>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</si>
  <si>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</si>
  <si>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</si>
  <si>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</si>
  <si>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</si>
  <si>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</si>
  <si>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</si>
  <si>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</si>
  <si>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</si>
  <si>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</si>
  <si>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</si>
  <si>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</si>
  <si>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</si>
  <si>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</si>
  <si>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</si>
  <si>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</si>
  <si>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</si>
  <si>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</si>
  <si>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</si>
  <si>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</si>
  <si>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</si>
  <si>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</si>
  <si>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</si>
  <si>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</si>
  <si>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</si>
  <si>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</si>
  <si>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</si>
  <si>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</si>
  <si>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</si>
  <si>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</si>
  <si>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</si>
  <si>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</si>
  <si>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</si>
  <si>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</si>
  <si>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</si>
  <si>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</si>
  <si>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</si>
  <si>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</si>
  <si>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</si>
  <si>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</si>
  <si>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</si>
  <si>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</si>
  <si>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</si>
  <si>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</si>
  <si>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</si>
  <si>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</si>
  <si>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</si>
  <si>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</si>
  <si>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</si>
  <si>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</si>
  <si>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</si>
  <si>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</si>
  <si>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</si>
  <si>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</si>
  <si>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</si>
  <si>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</si>
  <si>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</si>
  <si>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</si>
  <si>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</si>
  <si>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</si>
  <si>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</si>
  <si>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</si>
  <si>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</si>
  <si>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</si>
  <si>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</si>
  <si>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</si>
  <si>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</si>
  <si>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</si>
  <si>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</si>
  <si>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</si>
  <si>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</si>
  <si>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</si>
  <si>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</si>
  <si>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</si>
  <si>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</si>
  <si>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</si>
  <si>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</si>
  <si>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</si>
  <si>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</si>
  <si>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</si>
  <si>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</si>
  <si>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</si>
  <si>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</si>
  <si>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</si>
  <si>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</si>
  <si>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</si>
  <si>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</si>
  <si>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</si>
  <si>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</si>
  <si>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</si>
  <si>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</si>
  <si>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</si>
  <si>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</si>
  <si>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</si>
  <si>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</si>
  <si>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</si>
  <si>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</si>
  <si>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</si>
  <si>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</si>
  <si>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</si>
  <si>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</si>
  <si>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</si>
  <si>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</si>
  <si>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</si>
  <si>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</si>
  <si>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</si>
  <si>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</si>
  <si>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</si>
  <si>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</si>
  <si>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</si>
  <si>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</si>
  <si>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</si>
  <si>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</si>
  <si>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</si>
  <si>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</si>
  <si>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</si>
  <si>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</si>
  <si>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</si>
  <si>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</si>
  <si>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</si>
  <si>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</si>
  <si>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</si>
  <si>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</si>
  <si>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</si>
  <si>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</si>
  <si>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</si>
  <si>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</si>
  <si>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</si>
  <si>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</si>
  <si>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</si>
  <si>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</si>
  <si>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</si>
  <si>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</si>
  <si>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</si>
  <si>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</si>
  <si>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</si>
  <si>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</si>
  <si>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</si>
  <si>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</si>
  <si>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</si>
  <si>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</si>
  <si>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</si>
  <si>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</si>
  <si>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</si>
  <si>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</si>
  <si>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</si>
  <si>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</si>
  <si>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</si>
  <si>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</si>
  <si>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</si>
  <si>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</si>
  <si>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</si>
  <si>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</si>
  <si>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</si>
  <si>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</si>
  <si>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</si>
  <si>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</si>
  <si>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</si>
  <si>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</si>
  <si>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</si>
  <si>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</si>
  <si>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</si>
  <si>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</si>
  <si>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</si>
  <si>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</si>
  <si>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</si>
  <si>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</si>
  <si>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</si>
  <si>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</si>
  <si>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</si>
  <si>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</si>
  <si>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</si>
  <si>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</si>
  <si>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</si>
  <si>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</si>
  <si>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</si>
  <si>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</si>
  <si>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</si>
  <si>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</si>
  <si>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</si>
  <si>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</si>
  <si>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</si>
  <si>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</si>
  <si>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</si>
  <si>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</si>
  <si>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</si>
  <si>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</si>
  <si>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</si>
  <si>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</si>
  <si>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</si>
  <si>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</si>
  <si>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</si>
  <si>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</si>
  <si>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</si>
  <si>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</si>
  <si>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</si>
  <si>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</si>
  <si>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</si>
  <si>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</si>
  <si>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</si>
  <si>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</si>
  <si>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</si>
  <si>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</si>
  <si>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</si>
  <si>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</si>
  <si>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</si>
  <si>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</si>
  <si>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</si>
  <si>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</si>
  <si>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</si>
  <si>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</si>
  <si>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</si>
  <si>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</si>
  <si>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</si>
  <si>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</si>
  <si>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</si>
  <si>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</si>
  <si>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</si>
  <si>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</si>
  <si>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</si>
  <si>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</si>
  <si>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</si>
  <si>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</si>
  <si>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</si>
  <si>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</si>
  <si>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</si>
  <si>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</si>
  <si>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</si>
  <si>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</si>
  <si>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</si>
  <si>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</si>
  <si>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</si>
  <si>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</si>
  <si>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</si>
  <si>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</si>
  <si>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</si>
  <si>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</si>
  <si>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</si>
  <si>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</si>
  <si>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</si>
  <si>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</si>
  <si>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</si>
  <si>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</si>
  <si>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</si>
  <si>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</si>
  <si>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</si>
  <si>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</si>
  <si>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</si>
  <si>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</si>
  <si>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</si>
  <si>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</si>
  <si>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</si>
  <si>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</si>
  <si>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</si>
  <si>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</si>
  <si>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</si>
  <si>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</si>
  <si>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</si>
  <si>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</si>
  <si>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</si>
  <si>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</si>
  <si>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</si>
  <si>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</si>
  <si>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</si>
  <si>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</si>
  <si>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</si>
  <si>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</si>
  <si>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</si>
  <si>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</si>
  <si>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</si>
  <si>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</si>
  <si>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</si>
  <si>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</si>
  <si>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</si>
  <si>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</si>
  <si>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</si>
  <si>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</si>
  <si>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</si>
  <si>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</si>
  <si>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</si>
  <si>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</si>
  <si>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</si>
  <si>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</si>
  <si>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</si>
  <si>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</si>
  <si>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</si>
  <si>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</si>
  <si>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</si>
  <si>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</si>
  <si>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</si>
  <si>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</si>
  <si>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</si>
  <si>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</si>
  <si>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</si>
  <si>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</si>
  <si>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</si>
  <si>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</si>
  <si>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</si>
  <si>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</si>
  <si>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</si>
  <si>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</si>
  <si>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</si>
  <si>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</si>
  <si>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</si>
  <si>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</si>
  <si>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</si>
  <si>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</si>
  <si>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</si>
  <si>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</si>
  <si>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</si>
  <si>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</si>
  <si>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</si>
  <si>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</si>
  <si>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</si>
  <si>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</si>
  <si>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</si>
  <si>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</si>
  <si>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</si>
  <si>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</si>
  <si>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</si>
  <si>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</si>
  <si>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</si>
  <si>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</si>
  <si>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</si>
  <si>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</si>
  <si>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</si>
  <si>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</si>
  <si>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</si>
  <si>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</si>
  <si>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</si>
  <si>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</si>
  <si>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</si>
  <si>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</si>
  <si>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</si>
  <si>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</si>
  <si>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</si>
  <si>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</si>
  <si>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</si>
  <si>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</si>
  <si>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</si>
  <si>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</si>
  <si>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</si>
  <si>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</si>
  <si>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</si>
  <si>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</si>
  <si>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</si>
  <si>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</si>
  <si>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</si>
  <si>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</si>
  <si>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</si>
  <si>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</si>
  <si>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</si>
  <si>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</si>
  <si>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</si>
  <si>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</si>
  <si>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</si>
  <si>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</si>
  <si>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</si>
  <si>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</si>
  <si>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</si>
  <si>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</si>
  <si>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</si>
  <si>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</si>
  <si>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</si>
  <si>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</si>
  <si>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</si>
  <si>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</si>
  <si>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</si>
  <si>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</si>
  <si>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</si>
  <si>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</si>
  <si>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</si>
  <si>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</si>
  <si>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</si>
  <si>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</si>
  <si>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</si>
  <si>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</si>
  <si>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</si>
  <si>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</si>
  <si>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</si>
  <si>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</si>
  <si>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</si>
  <si>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</si>
  <si>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</si>
  <si>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</si>
  <si>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</si>
  <si>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</si>
  <si>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</si>
  <si>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</si>
  <si>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</si>
  <si>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</si>
  <si>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</si>
  <si>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</si>
  <si>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</si>
  <si>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</si>
  <si>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</si>
  <si>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</si>
  <si>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</si>
  <si>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</si>
  <si>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</si>
  <si>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</si>
  <si>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</si>
  <si>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</si>
  <si>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</si>
  <si>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</si>
  <si>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</si>
  <si>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</si>
  <si>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</si>
  <si>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</si>
  <si>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</si>
  <si>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</si>
  <si>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</si>
  <si>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</si>
  <si>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</si>
  <si>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</si>
  <si>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</si>
  <si>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</si>
  <si>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</si>
  <si>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</si>
  <si>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</si>
  <si>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</si>
  <si>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</si>
  <si>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</si>
  <si>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</si>
  <si>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</si>
  <si>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</si>
  <si>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</si>
  <si>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</si>
  <si>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</si>
  <si>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</si>
  <si>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</si>
  <si>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</si>
  <si>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</si>
  <si>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</si>
  <si>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</si>
  <si>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</si>
  <si>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</si>
  <si>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</si>
  <si>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</si>
  <si>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</si>
  <si>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</si>
  <si>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</si>
  <si>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</si>
  <si>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</si>
  <si>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</si>
  <si>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</si>
  <si>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</si>
  <si>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</si>
  <si>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</si>
  <si>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</si>
  <si>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</si>
  <si>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</si>
  <si>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</si>
  <si>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</si>
  <si>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</si>
  <si>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</si>
  <si>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</si>
  <si>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</si>
  <si>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</si>
  <si>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</si>
  <si>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</si>
  <si>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</si>
  <si>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</si>
  <si>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</si>
  <si>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</si>
  <si>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</si>
  <si>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</si>
  <si>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</si>
  <si>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</si>
  <si>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</si>
  <si>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</si>
  <si>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</si>
  <si>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</si>
  <si>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</si>
  <si>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</si>
  <si>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</si>
  <si>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</si>
  <si>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</si>
  <si>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</si>
  <si>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</si>
  <si>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</si>
  <si>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</si>
  <si>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</si>
  <si>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</si>
  <si>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</si>
  <si>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</si>
  <si>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</si>
  <si>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</si>
  <si>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</si>
  <si>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</si>
  <si>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</si>
  <si>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</si>
  <si>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</si>
  <si>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</si>
  <si>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</si>
  <si>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</si>
  <si>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</si>
  <si>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</si>
  <si>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</si>
  <si>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</si>
  <si>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</si>
  <si>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</si>
  <si>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</si>
  <si>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</si>
  <si>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</si>
  <si>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</si>
  <si>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</si>
  <si>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</si>
  <si>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</si>
  <si>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</si>
  <si>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</si>
  <si>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</si>
  <si>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</si>
  <si>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</si>
  <si>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</si>
  <si>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</si>
  <si>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</si>
  <si>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</si>
  <si>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</si>
  <si>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</si>
  <si>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</si>
  <si>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</si>
  <si>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</si>
  <si>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</si>
  <si>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</si>
  <si>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</si>
  <si>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</si>
  <si>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</si>
  <si>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</si>
  <si>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</si>
  <si>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</si>
  <si>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</si>
  <si>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</si>
  <si>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</si>
  <si>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</si>
  <si>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</si>
  <si>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</si>
  <si>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</si>
  <si>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</si>
  <si>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</si>
  <si>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</si>
  <si>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</si>
  <si>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</si>
  <si>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</si>
  <si>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</si>
  <si>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</si>
  <si>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</si>
  <si>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</si>
  <si>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</si>
  <si>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</si>
  <si>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</si>
  <si>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</si>
  <si>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</si>
  <si>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</si>
  <si>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</si>
  <si>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</si>
  <si>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</si>
  <si>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</si>
  <si>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</si>
  <si>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</si>
  <si>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</si>
  <si>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</si>
  <si>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</si>
  <si>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</si>
  <si>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</si>
  <si>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</si>
  <si>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</si>
  <si>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</si>
  <si>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</si>
  <si>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</si>
  <si>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</si>
  <si>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</si>
  <si>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</si>
  <si>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</si>
  <si>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</si>
  <si>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</si>
  <si>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</si>
  <si>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</si>
  <si>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</si>
  <si>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</si>
  <si>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</si>
  <si>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</si>
  <si>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</si>
  <si>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</si>
  <si>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</si>
  <si>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</si>
  <si>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</si>
  <si>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</si>
  <si>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</si>
  <si>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</si>
  <si>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</si>
  <si>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</si>
  <si>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</si>
  <si>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</si>
  <si>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</si>
  <si>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</si>
  <si>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</si>
  <si>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</si>
  <si>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</si>
  <si>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</si>
  <si>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</si>
  <si>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</si>
  <si>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</si>
  <si>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</si>
  <si>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</si>
  <si>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</si>
  <si>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</si>
  <si>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</si>
  <si>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</si>
  <si>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</si>
  <si>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</si>
  <si>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</si>
  <si>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</si>
  <si>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</si>
  <si>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</si>
  <si>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</si>
  <si>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</si>
  <si>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</si>
  <si>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</si>
  <si>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</si>
  <si>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</si>
  <si>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</si>
  <si>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</si>
  <si>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</si>
  <si>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</si>
  <si>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</si>
  <si>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</si>
  <si>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</si>
  <si>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</si>
  <si>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</si>
  <si>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</si>
  <si>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</si>
  <si>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</si>
  <si>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</si>
  <si>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</si>
  <si>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</si>
  <si>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</si>
  <si>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</si>
  <si>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</si>
  <si>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</si>
  <si>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</si>
  <si>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</si>
  <si>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</si>
  <si>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</si>
  <si>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</si>
  <si>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</si>
  <si>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</si>
  <si>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</si>
  <si>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</si>
  <si>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</si>
  <si>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</si>
  <si>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</si>
  <si>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</si>
  <si>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</si>
  <si>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</si>
  <si>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</si>
  <si>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</si>
  <si>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</si>
  <si>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</si>
  <si>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</si>
  <si>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</si>
  <si>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</si>
  <si>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</si>
  <si>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</si>
  <si>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</si>
  <si>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</si>
  <si>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</si>
  <si>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</si>
  <si>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</si>
  <si>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</si>
  <si>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</si>
  <si>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</si>
  <si>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</si>
  <si>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</si>
  <si>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</si>
  <si>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</si>
  <si>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</si>
  <si>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</si>
  <si>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</si>
  <si>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</si>
  <si>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</si>
  <si>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</si>
  <si>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</si>
  <si>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</si>
  <si>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</si>
  <si>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</si>
  <si>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</si>
  <si>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</si>
  <si>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</si>
  <si>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</si>
  <si>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</si>
  <si>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</si>
  <si>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</si>
  <si>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</si>
  <si>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</si>
  <si>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</si>
  <si>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</si>
  <si>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</si>
  <si>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</si>
  <si>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</si>
  <si>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</si>
  <si>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</si>
  <si>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</si>
  <si>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</si>
  <si>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</si>
  <si>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</si>
  <si>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</si>
  <si>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</si>
  <si>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</si>
  <si>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</si>
  <si>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</si>
  <si>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</si>
  <si>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</si>
  <si>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</si>
  <si>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</si>
  <si>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</si>
  <si>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</si>
  <si>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</si>
  <si>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</si>
  <si>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</si>
  <si>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</si>
  <si>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</si>
  <si>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</si>
  <si>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</si>
  <si>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</si>
  <si>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</si>
  <si>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</si>
  <si>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</si>
  <si>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</si>
  <si>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</si>
  <si>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</si>
  <si>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</si>
  <si>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</si>
  <si>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</si>
  <si>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</si>
  <si>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</si>
  <si>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</si>
  <si>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</si>
  <si>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</si>
  <si>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</si>
  <si>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</si>
  <si>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</si>
  <si>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</si>
  <si>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</si>
  <si>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</si>
  <si>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</si>
  <si>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</si>
  <si>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</si>
  <si>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</si>
  <si>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</si>
  <si>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</si>
  <si>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</si>
  <si>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</si>
  <si>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</si>
  <si>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</si>
  <si>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</si>
  <si>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</si>
  <si>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</si>
  <si>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</si>
  <si>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</si>
  <si>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</si>
  <si>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</si>
  <si>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</si>
  <si>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</si>
  <si>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</si>
  <si>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</si>
  <si>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</si>
  <si>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</si>
  <si>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</si>
  <si>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</si>
  <si>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</si>
  <si>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</si>
  <si>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</si>
  <si>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</si>
  <si>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</si>
  <si>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</si>
  <si>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</si>
  <si>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</si>
  <si>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</si>
  <si>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</si>
  <si>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</si>
  <si>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</si>
  <si>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</si>
  <si>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</si>
  <si>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</si>
  <si>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</si>
  <si>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</si>
  <si>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</si>
  <si>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</si>
  <si>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</si>
  <si>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</si>
  <si>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</si>
  <si>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</si>
  <si>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</si>
  <si>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</si>
  <si>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</si>
  <si>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</si>
  <si>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</si>
  <si>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</si>
  <si>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</si>
  <si>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</si>
  <si>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</si>
  <si>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</si>
  <si>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</si>
  <si>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</si>
  <si>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</si>
  <si>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</si>
  <si>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</si>
  <si>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</si>
  <si>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</si>
  <si>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</si>
  <si>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</si>
  <si>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</si>
  <si>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</si>
  <si>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</si>
  <si>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</si>
  <si>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</si>
  <si>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</si>
  <si>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</si>
  <si>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</si>
  <si>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</si>
  <si>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</si>
  <si>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</si>
  <si>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</si>
  <si>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</si>
  <si>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</si>
  <si>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</si>
  <si>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</si>
  <si>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</si>
  <si>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</si>
  <si>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</si>
  <si>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</si>
  <si>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</si>
  <si>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</si>
  <si>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</si>
  <si>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</si>
  <si>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</si>
  <si>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</si>
  <si>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</si>
  <si>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</si>
  <si>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</si>
  <si>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</si>
  <si>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</si>
  <si>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</si>
  <si>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</si>
  <si>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</si>
  <si>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</si>
  <si>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</si>
  <si>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</si>
  <si>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</si>
  <si>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</si>
  <si>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</si>
  <si>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</si>
  <si>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</si>
  <si>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</si>
  <si>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</si>
  <si>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</si>
  <si>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</si>
  <si>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</si>
  <si>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</si>
  <si>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</si>
  <si>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</si>
  <si>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</si>
  <si>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</si>
  <si>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</si>
  <si>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</si>
  <si>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</si>
  <si>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</si>
  <si>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</si>
  <si>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</si>
  <si>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</si>
  <si>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</si>
  <si>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</si>
  <si>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</si>
  <si>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</si>
  <si>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</si>
  <si>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</si>
  <si>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</si>
  <si>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</si>
  <si>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</si>
  <si>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</si>
  <si>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</si>
  <si>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</si>
  <si>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</si>
  <si>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</si>
  <si>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</si>
  <si>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</si>
  <si>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</si>
  <si>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</si>
  <si>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</si>
  <si>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</si>
  <si>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</si>
  <si>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</si>
  <si>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</si>
  <si>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</si>
  <si>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</si>
  <si>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</si>
  <si>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</si>
  <si>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</si>
  <si>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</si>
  <si>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</si>
  <si>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</si>
  <si>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</si>
  <si>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</si>
  <si>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</si>
  <si>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</si>
  <si>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</si>
  <si>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</si>
  <si>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</si>
  <si>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</si>
  <si>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</si>
  <si>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</si>
  <si>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</si>
  <si>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</si>
  <si>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</si>
  <si>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</si>
  <si>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</si>
  <si>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</si>
  <si>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</si>
  <si>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</si>
  <si>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</si>
  <si>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</si>
  <si>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</si>
  <si>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</si>
  <si>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</si>
  <si>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</si>
  <si>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</si>
  <si>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</si>
  <si>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</si>
  <si>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</si>
  <si>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</si>
  <si>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</si>
  <si>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</si>
  <si>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</si>
  <si>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</si>
  <si>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</si>
  <si>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</si>
  <si>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</si>
  <si>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</si>
  <si>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</si>
  <si>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</si>
  <si>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</si>
  <si>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</si>
  <si>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</si>
  <si>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</si>
  <si>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</si>
  <si>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</si>
  <si>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</si>
  <si>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</si>
  <si>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</si>
  <si>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</si>
  <si>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</si>
  <si>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</si>
  <si>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</si>
  <si>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</si>
  <si>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</si>
  <si>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</si>
  <si>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</si>
  <si>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</si>
  <si>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</si>
  <si>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</si>
  <si>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</si>
  <si>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</si>
  <si>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</si>
  <si>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</si>
  <si>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</si>
  <si>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</si>
  <si>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</si>
  <si>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</si>
  <si>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</si>
  <si>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</si>
  <si>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</si>
  <si>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</si>
  <si>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</si>
  <si>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</si>
  <si>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</si>
  <si>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</si>
  <si>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</si>
  <si>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</si>
  <si>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</si>
  <si>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</si>
  <si>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</si>
  <si>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</si>
  <si>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</si>
  <si>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</si>
  <si>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</si>
  <si>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</si>
  <si>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</si>
  <si>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</si>
  <si>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</si>
  <si>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</si>
  <si>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</si>
  <si>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</si>
  <si>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</si>
  <si>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</si>
  <si>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</si>
  <si>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</si>
  <si>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</si>
  <si>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</si>
  <si>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</si>
  <si>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</si>
  <si>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</si>
  <si>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</si>
  <si>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</si>
  <si>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</si>
  <si>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</si>
  <si>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</si>
  <si>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</si>
  <si>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</si>
  <si>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</si>
  <si>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</si>
  <si>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</si>
  <si>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</si>
  <si>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</si>
  <si>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</si>
  <si>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</si>
  <si>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</si>
  <si>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</si>
  <si>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</si>
  <si>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</si>
  <si>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</si>
  <si>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</si>
  <si>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</si>
  <si>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</si>
  <si>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</si>
  <si>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</si>
  <si>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</si>
  <si>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</si>
  <si>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</si>
  <si>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</si>
  <si>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</si>
  <si>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</si>
  <si>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</si>
  <si>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</si>
  <si>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</si>
  <si>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</si>
  <si>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</si>
  <si>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</si>
  <si>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</si>
  <si>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</si>
  <si>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</si>
  <si>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</si>
  <si>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</si>
  <si>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</si>
  <si>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</si>
  <si>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</si>
  <si>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</si>
  <si>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</si>
  <si>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</si>
  <si>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</si>
  <si>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</si>
  <si>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</si>
  <si>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</si>
  <si>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</si>
  <si>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</si>
  <si>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</si>
  <si>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</si>
  <si>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</si>
  <si>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</si>
  <si>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</si>
  <si>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</si>
  <si>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</si>
  <si>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</si>
  <si>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</si>
  <si>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</si>
  <si>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</si>
  <si>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</si>
  <si>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</si>
  <si>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</si>
  <si>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</si>
  <si>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</si>
  <si>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</si>
  <si>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</si>
  <si>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</si>
  <si>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</si>
  <si>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</si>
  <si>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</si>
  <si>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</si>
  <si>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</si>
  <si>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</si>
  <si>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</si>
  <si>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</si>
  <si>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</si>
  <si>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</si>
  <si>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</si>
  <si>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</si>
  <si>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</si>
  <si>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</si>
  <si>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</si>
  <si>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</si>
  <si>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</si>
  <si>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</si>
  <si>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</si>
  <si>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</si>
  <si>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</si>
  <si>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</si>
  <si>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</si>
  <si>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</si>
  <si>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</si>
  <si>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</si>
  <si>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</si>
  <si>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</si>
  <si>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</si>
  <si>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</si>
  <si>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</si>
  <si>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</si>
  <si>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</si>
  <si>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</si>
  <si>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</si>
  <si>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</si>
  <si>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</si>
  <si>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</si>
  <si>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</si>
  <si>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</si>
  <si>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</si>
  <si>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</si>
  <si>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</si>
  <si>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</si>
  <si>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</si>
  <si>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</si>
  <si>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</si>
  <si>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</si>
  <si>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</si>
  <si>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</si>
  <si>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</si>
  <si>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</si>
  <si>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</si>
  <si>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</si>
  <si>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</si>
  <si>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</si>
  <si>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</si>
  <si>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</si>
  <si>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</si>
  <si>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</si>
  <si>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</si>
  <si>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</si>
  <si>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</si>
  <si>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</si>
  <si>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</si>
  <si>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</si>
  <si>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</si>
  <si>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</si>
  <si>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</si>
  <si>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</si>
  <si>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</si>
  <si>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</si>
  <si>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</si>
  <si>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</si>
  <si>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</si>
  <si>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</si>
  <si>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</si>
  <si>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</si>
  <si>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</si>
  <si>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</si>
  <si>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</si>
  <si>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</si>
  <si>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</si>
  <si>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</si>
  <si>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</si>
  <si>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</si>
  <si>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</si>
  <si>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</si>
  <si>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</si>
  <si>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</si>
  <si>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</si>
  <si>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</si>
  <si>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</si>
  <si>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</si>
  <si>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</si>
  <si>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</si>
  <si>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</si>
  <si>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</si>
  <si>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</si>
  <si>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</si>
  <si>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</si>
  <si>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</si>
  <si>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</si>
  <si>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</si>
  <si>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</si>
  <si>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</si>
  <si>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</si>
  <si>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</si>
  <si>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</si>
  <si>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</si>
  <si>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</si>
  <si>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</si>
  <si>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</si>
  <si>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</si>
  <si>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</si>
  <si>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</si>
  <si>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</si>
  <si>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</si>
  <si>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</si>
  <si>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</si>
  <si>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</si>
  <si>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</si>
  <si>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</si>
  <si>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</si>
  <si>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</si>
  <si>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</si>
  <si>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</si>
  <si>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</si>
  <si>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</si>
  <si>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</si>
  <si>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</si>
  <si>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</si>
  <si>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</si>
  <si>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</si>
  <si>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</si>
  <si>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</si>
  <si>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</si>
  <si>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</si>
  <si>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</si>
  <si>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</si>
  <si>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</si>
  <si>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</si>
  <si>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</si>
  <si>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</si>
  <si>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</si>
  <si>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</si>
  <si>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</si>
  <si>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</si>
  <si>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</si>
  <si>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</si>
  <si>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</si>
  <si>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</si>
  <si>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</si>
  <si>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</si>
  <si>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</si>
  <si>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</si>
  <si>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</si>
  <si>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</si>
  <si>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</si>
  <si>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</si>
  <si>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</si>
  <si>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</si>
  <si>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</si>
  <si>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</si>
  <si>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</si>
  <si>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</si>
  <si>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</si>
  <si>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</si>
  <si>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</si>
  <si>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</si>
  <si>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</si>
  <si>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</si>
  <si>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</si>
  <si>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</si>
  <si>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</si>
  <si>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</si>
  <si>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</si>
  <si>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</si>
  <si>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</si>
  <si>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</si>
  <si>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</si>
  <si>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</si>
  <si>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</si>
  <si>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</si>
  <si>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</si>
  <si>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</si>
  <si>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</si>
  <si>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</si>
  <si>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</si>
  <si>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</si>
  <si>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</si>
  <si>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</si>
  <si>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</si>
  <si>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</si>
  <si>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</si>
  <si>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</si>
  <si>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</si>
  <si>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</si>
  <si>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</si>
  <si>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</si>
  <si>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</si>
  <si>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</si>
  <si>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</si>
  <si>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</si>
  <si>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</si>
  <si>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</si>
  <si>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</si>
  <si>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</si>
  <si>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</si>
  <si>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</si>
  <si>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</si>
  <si>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</si>
  <si>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</si>
  <si>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</si>
  <si>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</si>
  <si>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</si>
  <si>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</si>
  <si>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</si>
  <si>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</si>
  <si>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</si>
  <si>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</si>
  <si>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</si>
  <si>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</si>
  <si>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</si>
  <si>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</si>
  <si>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</si>
  <si>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</si>
  <si>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</si>
  <si>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</si>
  <si>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</si>
  <si>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</si>
  <si>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</si>
  <si>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</si>
  <si>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</si>
  <si>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</si>
  <si>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</si>
  <si>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</si>
  <si>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</si>
  <si>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</si>
  <si>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</si>
  <si>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</si>
  <si>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</si>
  <si>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</si>
  <si>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</si>
  <si>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</si>
  <si>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</si>
  <si>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</si>
  <si>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</si>
  <si>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</si>
  <si>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</si>
  <si>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</si>
  <si>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</si>
  <si>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</si>
  <si>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</si>
  <si>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</si>
  <si>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</si>
  <si>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</si>
  <si>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</si>
  <si>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</si>
  <si>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</si>
  <si>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</si>
  <si>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</si>
  <si>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</si>
  <si>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</si>
  <si>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</si>
  <si>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</si>
  <si>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</si>
  <si>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</si>
  <si>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</si>
  <si>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</si>
  <si>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</si>
  <si>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</si>
  <si>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</si>
  <si>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</si>
  <si>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</si>
  <si>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</si>
  <si>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</si>
  <si>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</si>
  <si>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</si>
  <si>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</si>
  <si>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</si>
  <si>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</si>
  <si>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</si>
  <si>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</si>
  <si>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</si>
  <si>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</si>
  <si>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</si>
  <si>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</si>
  <si>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</si>
  <si>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</si>
  <si>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</si>
  <si>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</si>
  <si>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</si>
  <si>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</si>
  <si>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</si>
  <si>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</si>
  <si>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</si>
  <si>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</si>
  <si>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</si>
  <si>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</si>
  <si>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</si>
  <si>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</si>
  <si>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</si>
  <si>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</si>
  <si>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</si>
  <si>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</si>
  <si>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</si>
  <si>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</si>
  <si>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</si>
  <si>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</si>
  <si>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</si>
  <si>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</si>
  <si>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</si>
  <si>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</si>
  <si>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</si>
  <si>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</si>
  <si>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</si>
  <si>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</si>
  <si>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</si>
  <si>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</si>
  <si>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</si>
  <si>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</si>
  <si>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</si>
  <si>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</si>
  <si>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</si>
  <si>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</si>
  <si>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</si>
  <si>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</si>
  <si>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</si>
  <si>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</si>
  <si>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</si>
  <si>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</si>
  <si>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</si>
  <si>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</si>
  <si>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</si>
  <si>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</si>
  <si>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</si>
  <si>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</si>
  <si>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</si>
  <si>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</si>
  <si>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</si>
  <si>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</si>
  <si>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</si>
  <si>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</si>
  <si>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</si>
  <si>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</si>
  <si>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</si>
  <si>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</si>
  <si>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</si>
  <si>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</si>
  <si>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</si>
  <si>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</si>
  <si>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</si>
  <si>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</si>
  <si>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</si>
  <si>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</si>
  <si>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</si>
  <si>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</si>
  <si>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</si>
  <si>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</si>
  <si>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</si>
  <si>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</si>
  <si>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</si>
  <si>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</si>
  <si>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</si>
  <si>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</si>
  <si>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</si>
  <si>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</si>
  <si>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</si>
  <si>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</si>
  <si>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</si>
  <si>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</si>
  <si>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</si>
  <si>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</si>
  <si>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</si>
  <si>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</si>
  <si>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</si>
  <si>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</si>
  <si>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</si>
  <si>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</si>
  <si>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</si>
  <si>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</si>
  <si>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</si>
  <si>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</si>
  <si>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</si>
  <si>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</si>
  <si>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</si>
  <si>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</si>
  <si>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</si>
  <si>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</si>
  <si>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</si>
  <si>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</si>
  <si>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</si>
  <si>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</si>
  <si>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</si>
  <si>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</si>
  <si>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</si>
  <si>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</si>
  <si>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</si>
  <si>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</si>
  <si>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</si>
  <si>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</si>
  <si>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</si>
  <si>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</si>
  <si>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</si>
  <si>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</si>
  <si>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</si>
  <si>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</si>
  <si>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</si>
  <si>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</si>
  <si>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</si>
  <si>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</si>
  <si>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</si>
  <si>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</si>
  <si>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</si>
  <si>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</si>
  <si>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</si>
  <si>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</si>
  <si>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</si>
  <si>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</si>
  <si>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</si>
  <si>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</si>
  <si>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</si>
  <si>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</si>
  <si>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</si>
  <si>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</si>
  <si>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</si>
  <si>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</si>
  <si>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</si>
  <si>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</si>
  <si>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</si>
  <si>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</si>
  <si>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</si>
  <si>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</si>
  <si>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</si>
  <si>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</si>
  <si>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</si>
  <si>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</si>
  <si>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</si>
  <si>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</si>
  <si>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</si>
  <si>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</si>
  <si>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</si>
  <si>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</si>
  <si>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</si>
  <si>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</si>
  <si>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</si>
  <si>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</si>
  <si>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</si>
  <si>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</si>
  <si>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</si>
  <si>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</si>
  <si>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</si>
  <si>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</si>
  <si>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</si>
  <si>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</si>
  <si>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</si>
  <si>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</si>
  <si>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</si>
  <si>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</si>
  <si>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</si>
  <si>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</si>
  <si>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</si>
  <si>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</si>
  <si>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</si>
  <si>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</si>
  <si>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</si>
  <si>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</si>
  <si>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</si>
  <si>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</si>
  <si>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</si>
  <si>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</si>
  <si>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</si>
  <si>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</si>
  <si>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</si>
  <si>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</si>
  <si>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</si>
  <si>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</si>
  <si>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</si>
  <si>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</si>
  <si>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</si>
  <si>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</si>
  <si>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</si>
  <si>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</si>
  <si>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</si>
  <si>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</si>
  <si>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</si>
  <si>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</si>
  <si>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</si>
  <si>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</si>
  <si>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</si>
  <si>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</si>
  <si>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</si>
  <si>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</si>
  <si>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</si>
  <si>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</si>
  <si>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</si>
  <si>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</si>
  <si>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</si>
  <si>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</si>
  <si>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</si>
  <si>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</si>
  <si>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</si>
  <si>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</si>
  <si>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</si>
  <si>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</si>
  <si>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</si>
  <si>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</si>
  <si>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</si>
  <si>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</si>
  <si>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</si>
  <si>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</si>
  <si>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</si>
  <si>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</si>
  <si>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</si>
  <si>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</si>
  <si>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</si>
  <si>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</si>
  <si>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</si>
  <si>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</si>
  <si>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</si>
  <si>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</si>
  <si>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</si>
  <si>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</si>
  <si>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</si>
  <si>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</si>
  <si>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</si>
  <si>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</si>
  <si>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</si>
  <si>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</si>
  <si>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</si>
  <si>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</si>
  <si>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</si>
  <si>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</si>
  <si>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</si>
  <si>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</si>
  <si>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</si>
  <si>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</si>
  <si>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</si>
  <si>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</si>
  <si>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</si>
  <si>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</si>
  <si>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</si>
  <si>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</si>
  <si>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</si>
  <si>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</si>
  <si>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</si>
  <si>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</si>
  <si>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</si>
  <si>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</si>
  <si>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</si>
  <si>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</si>
  <si>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</si>
  <si>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</si>
  <si>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</si>
  <si>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</si>
  <si>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</si>
  <si>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</si>
  <si>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</si>
  <si>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</si>
  <si>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</si>
  <si>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</si>
  <si>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</si>
  <si>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</si>
  <si>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</si>
  <si>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</si>
  <si>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</si>
  <si>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</si>
  <si>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</si>
  <si>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</si>
  <si>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</si>
  <si>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</si>
  <si>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</si>
  <si>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</si>
  <si>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</si>
  <si>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</si>
  <si>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</si>
  <si>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</si>
  <si>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</si>
  <si>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</si>
  <si>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</si>
  <si>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</si>
  <si>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</si>
  <si>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</si>
  <si>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</si>
  <si>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</si>
  <si>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</si>
  <si>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</si>
  <si>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</si>
  <si>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</si>
  <si>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</si>
  <si>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</si>
  <si>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</si>
  <si>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</si>
  <si>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</si>
  <si>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</si>
  <si>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</si>
  <si>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</si>
  <si>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</si>
  <si>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</si>
  <si>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</si>
  <si>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</si>
  <si>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</si>
  <si>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</si>
  <si>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</si>
  <si>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</si>
  <si>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</si>
  <si>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</si>
  <si>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</si>
  <si>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</si>
  <si>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</si>
  <si>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</si>
  <si>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</si>
  <si>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</si>
  <si>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</si>
  <si>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</si>
  <si>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</si>
  <si>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</si>
  <si>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</si>
  <si>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</si>
  <si>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</si>
  <si>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</si>
  <si>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</si>
  <si>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</si>
  <si>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</si>
  <si>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</si>
  <si>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</si>
  <si>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</si>
  <si>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</si>
  <si>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</si>
  <si>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</si>
  <si>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</si>
  <si>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</si>
  <si>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</si>
  <si>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</si>
  <si>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</si>
  <si>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</si>
  <si>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</si>
  <si>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</si>
  <si>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</si>
  <si>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</si>
  <si>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</si>
  <si>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</si>
  <si>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</si>
  <si>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</si>
  <si>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</si>
  <si>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</si>
  <si>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</si>
  <si>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</si>
  <si>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</si>
  <si>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</si>
  <si>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</si>
  <si>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</si>
  <si>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</si>
  <si>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</si>
  <si>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</si>
  <si>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</si>
  <si>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</si>
  <si>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</si>
  <si>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</si>
  <si>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</si>
  <si>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</si>
  <si>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</si>
  <si>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</si>
  <si>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</si>
  <si>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</si>
  <si>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</si>
  <si>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</si>
  <si>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</si>
  <si>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</si>
  <si>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</si>
  <si>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</si>
  <si>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</si>
  <si>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</si>
  <si>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</si>
  <si>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</si>
  <si>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</si>
  <si>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</si>
  <si>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</si>
  <si>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</si>
  <si>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</si>
  <si>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</si>
  <si>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</si>
  <si>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</si>
  <si>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</si>
  <si>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</si>
  <si>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</si>
  <si>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</si>
  <si>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</si>
  <si>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</si>
  <si>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</si>
  <si>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</si>
  <si>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</si>
  <si>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</si>
  <si>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</si>
  <si>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</si>
  <si>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</si>
  <si>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</si>
  <si>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</si>
  <si>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</si>
  <si>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</si>
  <si>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</si>
  <si>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</si>
  <si>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</si>
  <si>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</si>
  <si>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</si>
  <si>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</si>
  <si>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</si>
  <si>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</si>
  <si>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</si>
  <si>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</si>
  <si>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</si>
  <si>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</si>
  <si>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</si>
  <si>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</si>
  <si>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</si>
  <si>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</si>
  <si>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</si>
  <si>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</si>
  <si>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</si>
  <si>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</si>
  <si>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</si>
  <si>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</si>
  <si>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</si>
  <si>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</si>
  <si>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</si>
  <si>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</si>
  <si>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</si>
  <si>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</si>
  <si>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</si>
  <si>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</si>
  <si>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</si>
  <si>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</si>
  <si>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</si>
  <si>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</si>
  <si>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</si>
  <si>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</si>
  <si>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</si>
  <si>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</si>
  <si>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</si>
  <si>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</si>
  <si>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</si>
  <si>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</si>
  <si>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</si>
  <si>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</si>
  <si>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</si>
  <si>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</si>
  <si>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</si>
  <si>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</si>
  <si>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</si>
  <si>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</si>
  <si>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</si>
  <si>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</si>
  <si>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</si>
  <si>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</si>
  <si>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</si>
  <si>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</si>
  <si>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</si>
  <si>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</si>
  <si>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</si>
  <si>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</si>
  <si>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</si>
  <si>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</si>
  <si>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</si>
  <si>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</si>
  <si>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</si>
  <si>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</si>
  <si>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</si>
  <si>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</si>
  <si>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</si>
  <si>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</si>
  <si>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</si>
  <si>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</si>
  <si>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</si>
  <si>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</si>
  <si>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</si>
  <si>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</si>
  <si>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</si>
  <si>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</si>
  <si>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</si>
  <si>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</si>
  <si>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</si>
  <si>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</si>
  <si>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</si>
  <si>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</si>
  <si>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</si>
  <si>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</si>
  <si>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</si>
  <si>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</si>
  <si>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</si>
  <si>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</si>
  <si>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</si>
  <si>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</si>
  <si>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</si>
  <si>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</si>
  <si>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</si>
  <si>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</si>
  <si>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</si>
  <si>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</si>
  <si>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</si>
  <si>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</si>
  <si>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</si>
  <si>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</si>
  <si>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</si>
  <si>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</si>
  <si>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</si>
  <si>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</si>
  <si>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</si>
  <si>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</si>
  <si>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</si>
  <si>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</si>
  <si>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</si>
  <si>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</si>
  <si>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</si>
  <si>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</si>
  <si>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</si>
  <si>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</si>
  <si>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</si>
  <si>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</si>
  <si>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</si>
  <si>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</si>
  <si>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</si>
  <si>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</si>
  <si>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</si>
  <si>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</si>
  <si>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</si>
  <si>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</si>
  <si>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</si>
  <si>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</si>
  <si>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</si>
  <si>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</si>
  <si>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</si>
  <si>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</si>
  <si>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</si>
  <si>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</si>
  <si>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</si>
  <si>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</si>
  <si>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</si>
  <si>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</si>
  <si>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</si>
  <si>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</si>
  <si>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</si>
  <si>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</si>
  <si>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</si>
  <si>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</si>
  <si>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</si>
  <si>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</si>
  <si>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</si>
  <si>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</si>
  <si>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</si>
  <si>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</si>
  <si>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</si>
  <si>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</si>
  <si>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</si>
  <si>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</si>
  <si>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</si>
  <si>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</si>
  <si>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</si>
  <si>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</si>
  <si>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</si>
  <si>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</si>
  <si>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</si>
  <si>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</si>
  <si>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</si>
  <si>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</si>
  <si>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</si>
  <si>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</si>
  <si>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</si>
  <si>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</si>
  <si>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</si>
  <si>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</si>
  <si>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</si>
  <si>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</si>
  <si>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</si>
  <si>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</si>
  <si>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</si>
  <si>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</si>
  <si>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</si>
  <si>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</si>
  <si>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</si>
  <si>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</si>
  <si>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</si>
  <si>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</si>
  <si>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</si>
  <si>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</si>
  <si>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</si>
  <si>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</si>
  <si>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</si>
  <si>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</si>
  <si>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</si>
  <si>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</si>
  <si>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</si>
  <si>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</si>
  <si>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</si>
  <si>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</si>
  <si>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</si>
  <si>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</si>
  <si>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</si>
  <si>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</si>
  <si>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</si>
  <si>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</si>
  <si>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</si>
  <si>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</si>
  <si>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</si>
  <si>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</si>
  <si>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</si>
  <si>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</si>
  <si>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</si>
  <si>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</si>
  <si>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</si>
  <si>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</si>
  <si>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</si>
  <si>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</si>
  <si>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</si>
  <si>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</si>
  <si>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</si>
  <si>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</si>
  <si>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</si>
  <si>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</si>
  <si>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</si>
  <si>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</si>
  <si>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</si>
  <si>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</si>
  <si>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</si>
  <si>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</si>
  <si>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</si>
  <si>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</si>
  <si>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</si>
  <si>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</si>
  <si>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</si>
  <si>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</si>
  <si>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</si>
  <si>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</si>
  <si>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</si>
  <si>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</si>
  <si>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</si>
  <si>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</si>
  <si>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</si>
  <si>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</si>
  <si>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</si>
  <si>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</si>
  <si>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</si>
  <si>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</si>
  <si>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</si>
  <si>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</si>
  <si>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</si>
  <si>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</si>
  <si>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</si>
  <si>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</si>
  <si>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</si>
  <si>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</si>
  <si>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</si>
  <si>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</si>
  <si>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</si>
  <si>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</si>
  <si>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</si>
  <si>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</si>
  <si>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</si>
  <si>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</si>
  <si>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</si>
  <si>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</si>
  <si>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</si>
  <si>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</si>
  <si>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</si>
  <si>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</si>
  <si>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</si>
  <si>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</si>
  <si>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</si>
  <si>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</si>
  <si>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</si>
  <si>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</si>
  <si>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</si>
  <si>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</si>
  <si>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</si>
  <si>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</si>
  <si>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</si>
  <si>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</si>
  <si>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</si>
  <si>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</si>
  <si>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</si>
  <si>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</si>
  <si>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</si>
  <si>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</si>
  <si>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</si>
  <si>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</si>
  <si>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</si>
  <si>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</si>
  <si>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</si>
  <si>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</si>
  <si>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</si>
  <si>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</si>
  <si>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</si>
  <si>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</si>
  <si>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</si>
  <si>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</si>
  <si>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</si>
  <si>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</si>
  <si>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</si>
  <si>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</si>
  <si>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</si>
  <si>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</si>
  <si>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</si>
  <si>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</si>
  <si>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</si>
  <si>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</si>
  <si>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</si>
  <si>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</si>
  <si>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</si>
  <si>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</si>
  <si>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</si>
  <si>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</si>
  <si>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</si>
  <si>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</si>
  <si>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</si>
  <si>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</si>
  <si>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</si>
  <si>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</si>
  <si>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</si>
  <si>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</si>
  <si>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</si>
  <si>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</si>
  <si>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</si>
  <si>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</si>
  <si>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</si>
  <si>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</si>
  <si>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</si>
  <si>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</si>
  <si>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</si>
  <si>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</si>
  <si>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</si>
  <si>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</si>
  <si>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</si>
  <si>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</si>
  <si>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</si>
  <si>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</si>
  <si>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</si>
  <si>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</si>
  <si>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</si>
  <si>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</si>
  <si>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</si>
  <si>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</si>
  <si>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</si>
  <si>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</si>
  <si>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</si>
  <si>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</si>
  <si>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</si>
  <si>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</si>
  <si>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</si>
  <si>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</si>
  <si>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</si>
  <si>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</si>
  <si>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</si>
  <si>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</si>
  <si>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</si>
  <si>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</si>
  <si>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</si>
  <si>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</si>
  <si>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</si>
  <si>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</si>
  <si>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</si>
  <si>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</si>
  <si>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</si>
  <si>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</si>
  <si>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</si>
  <si>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</si>
  <si>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</si>
  <si>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</si>
  <si>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</si>
  <si>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</si>
  <si>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</si>
  <si>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</si>
  <si>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</si>
  <si>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</si>
  <si>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</si>
  <si>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</si>
  <si>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</si>
  <si>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</si>
  <si>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</si>
  <si>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</si>
  <si>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</si>
  <si>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</si>
  <si>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</si>
  <si>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</si>
  <si>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</si>
  <si>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</si>
  <si>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</si>
  <si>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</si>
  <si>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</si>
  <si>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</si>
  <si>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</si>
  <si>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</si>
  <si>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</si>
  <si>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</si>
  <si>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</si>
  <si>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</si>
  <si>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</si>
  <si>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</si>
  <si>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</si>
  <si>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</si>
  <si>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</si>
  <si>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</si>
  <si>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</si>
  <si>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</si>
  <si>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</si>
  <si>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</si>
  <si>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</si>
  <si>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</si>
  <si>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</si>
  <si>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</si>
  <si>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</si>
  <si>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</si>
  <si>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</si>
  <si>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</si>
  <si>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</si>
  <si>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</si>
  <si>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</si>
  <si>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</si>
  <si>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</si>
  <si>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</si>
  <si>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</si>
  <si>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</si>
  <si>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</si>
  <si>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</si>
  <si>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</si>
  <si>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</si>
  <si>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</si>
  <si>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</si>
  <si>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</si>
  <si>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</si>
  <si>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</si>
  <si>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</si>
  <si>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</si>
  <si>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</si>
  <si>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</si>
  <si>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</si>
  <si>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</si>
  <si>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</si>
  <si>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</si>
  <si>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</si>
  <si>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</si>
  <si>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</si>
  <si>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</si>
  <si>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</si>
  <si>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</si>
  <si>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</si>
  <si>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</si>
  <si>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</si>
  <si>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</si>
  <si>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</si>
  <si>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</si>
  <si>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</si>
  <si>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</si>
  <si>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</si>
  <si>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</si>
  <si>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</si>
  <si>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</si>
  <si>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</si>
  <si>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</si>
  <si>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</si>
  <si>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</si>
  <si>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</si>
  <si>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</si>
  <si>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</si>
  <si>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</si>
  <si>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</si>
  <si>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</si>
  <si>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</si>
  <si>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</si>
  <si>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</si>
  <si>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</si>
  <si>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</si>
  <si>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</si>
  <si>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</si>
  <si>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</si>
  <si>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</si>
  <si>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</si>
  <si>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</si>
  <si>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</si>
  <si>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</si>
  <si>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</si>
  <si>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</si>
  <si>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</si>
  <si>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</si>
  <si>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</si>
  <si>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</si>
  <si>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</si>
  <si>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</si>
  <si>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</si>
  <si>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</si>
  <si>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</si>
  <si>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</si>
  <si>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</si>
  <si>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</si>
  <si>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</si>
  <si>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</si>
  <si>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</si>
  <si>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</si>
  <si>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</si>
  <si>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</si>
  <si>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</si>
  <si>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</si>
  <si>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</si>
  <si>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</si>
  <si>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</si>
  <si>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</si>
  <si>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</si>
  <si>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</si>
  <si>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</si>
  <si>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</si>
  <si>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</si>
  <si>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</si>
  <si>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</si>
  <si>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</si>
  <si>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</si>
  <si>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</si>
  <si>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</si>
  <si>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</si>
  <si>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</si>
  <si>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</si>
  <si>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</si>
  <si>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</si>
  <si>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</si>
  <si>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</si>
  <si>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</si>
  <si>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</si>
  <si>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</si>
  <si>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</si>
  <si>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</si>
  <si>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</si>
  <si>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</si>
  <si>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</si>
  <si>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</si>
  <si>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</si>
  <si>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</si>
  <si>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</si>
  <si>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</si>
  <si>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</si>
  <si>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</si>
  <si>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</si>
  <si>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</si>
  <si>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</si>
  <si>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</si>
  <si>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</si>
  <si>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</si>
  <si>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</si>
  <si>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</si>
  <si>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</si>
  <si>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</si>
  <si>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</si>
  <si>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</si>
  <si>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</si>
  <si>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</si>
  <si>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</si>
  <si>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</si>
  <si>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</si>
  <si>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</si>
  <si>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</si>
  <si>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</si>
  <si>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</si>
  <si>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</si>
  <si>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</si>
  <si>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</si>
  <si>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</si>
  <si>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</si>
  <si>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</si>
  <si>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</si>
  <si>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</si>
  <si>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</si>
  <si>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</si>
  <si>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</si>
  <si>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</si>
  <si>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</si>
  <si>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</si>
  <si>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</si>
  <si>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</si>
  <si>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</si>
  <si>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</si>
  <si>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</si>
  <si>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</si>
  <si>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</si>
  <si>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</si>
  <si>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</si>
  <si>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</si>
  <si>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</si>
  <si>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</si>
  <si>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</si>
  <si>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</si>
  <si>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</si>
  <si>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</si>
  <si>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</si>
  <si>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</si>
  <si>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</si>
  <si>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</si>
  <si>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</si>
  <si>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</si>
  <si>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</si>
  <si>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</si>
  <si>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</si>
  <si>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</si>
  <si>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</si>
  <si>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</si>
  <si>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</si>
  <si>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</si>
  <si>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</si>
  <si>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</si>
  <si>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</si>
  <si>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</si>
  <si>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</si>
  <si>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</si>
  <si>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</si>
  <si>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</si>
  <si>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</si>
  <si>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</si>
  <si>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</si>
  <si>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</si>
  <si>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</si>
  <si>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</si>
  <si>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</si>
  <si>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</si>
  <si>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</si>
  <si>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</si>
  <si>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</si>
  <si>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</si>
  <si>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</si>
  <si>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</si>
  <si>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</si>
  <si>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</si>
  <si>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</si>
  <si>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</si>
  <si>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</si>
  <si>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</si>
  <si>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</si>
  <si>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</si>
  <si>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</si>
  <si>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</si>
  <si>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</si>
  <si>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</si>
  <si>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</si>
  <si>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</si>
  <si>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</si>
  <si>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</si>
  <si>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</si>
  <si>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</si>
  <si>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</si>
  <si>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</si>
  <si>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</si>
  <si>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</si>
  <si>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</si>
  <si>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</si>
  <si>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</si>
  <si>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</si>
  <si>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</si>
  <si>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</si>
  <si>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</si>
  <si>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</si>
  <si>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</si>
  <si>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</si>
  <si>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</si>
  <si>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</si>
  <si>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</si>
  <si>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</si>
  <si>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</si>
  <si>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</si>
  <si>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</si>
  <si>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</si>
  <si>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</si>
  <si>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</si>
  <si>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</si>
  <si>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</si>
  <si>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</si>
  <si>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</si>
  <si>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</si>
  <si>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</si>
  <si>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</si>
  <si>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</si>
  <si>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</si>
  <si>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</si>
  <si>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</si>
  <si>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</si>
  <si>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</si>
  <si>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</si>
  <si>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</si>
  <si>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</si>
  <si>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</si>
  <si>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</si>
  <si>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</si>
  <si>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</si>
  <si>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</si>
  <si>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</si>
  <si>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</si>
  <si>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</si>
  <si>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</si>
  <si>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</si>
  <si>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</si>
  <si>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</si>
  <si>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</si>
  <si>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</si>
  <si>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</si>
  <si>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</si>
  <si>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</si>
  <si>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</si>
  <si>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</si>
  <si>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</si>
  <si>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</si>
  <si>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</si>
  <si>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</si>
  <si>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</si>
  <si>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</si>
  <si>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</si>
  <si>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</si>
  <si>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</si>
  <si>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</si>
  <si>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</si>
  <si>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</si>
  <si>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</si>
  <si>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</si>
  <si>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</si>
  <si>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</si>
  <si>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</si>
  <si>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</si>
  <si>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</si>
  <si>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</si>
  <si>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</si>
  <si>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</si>
  <si>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</si>
  <si>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</si>
  <si>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</si>
  <si>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</si>
  <si>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</si>
  <si>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</si>
  <si>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</si>
  <si>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</si>
  <si>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</si>
  <si>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</si>
  <si>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</si>
  <si>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</si>
  <si>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</si>
  <si>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</si>
  <si>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</si>
  <si>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</si>
  <si>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</si>
  <si>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</si>
  <si>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</si>
  <si>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</si>
  <si>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</si>
  <si>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</si>
  <si>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</si>
  <si>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</si>
  <si>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</si>
  <si>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</si>
  <si>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</si>
  <si>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</si>
  <si>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</si>
  <si>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</si>
  <si>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</si>
  <si>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</si>
  <si>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</si>
  <si>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</si>
  <si>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</si>
  <si>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</si>
  <si>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</si>
  <si>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</si>
  <si>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</si>
  <si>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</si>
  <si>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</si>
  <si>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</si>
  <si>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</si>
  <si>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</si>
  <si>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</si>
  <si>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</si>
  <si>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</si>
  <si>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</si>
  <si>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</si>
  <si>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</si>
  <si>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</si>
  <si>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</si>
  <si>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</si>
  <si>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</si>
  <si>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</si>
  <si>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</si>
  <si>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</si>
  <si>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</si>
  <si>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</si>
  <si>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</si>
  <si>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</si>
  <si>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</si>
  <si>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</si>
  <si>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</si>
  <si>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</si>
  <si>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</si>
  <si>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</si>
  <si>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</si>
  <si>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</si>
  <si>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</si>
  <si>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</si>
  <si>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</si>
  <si>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</si>
  <si>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</si>
  <si>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</si>
  <si>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</si>
  <si>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</si>
  <si>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</si>
  <si>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</si>
  <si>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</si>
  <si>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</si>
  <si>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</si>
  <si>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</si>
  <si>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</si>
  <si>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</si>
  <si>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</si>
  <si>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</si>
  <si>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</si>
  <si>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</si>
  <si>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</si>
  <si>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</si>
  <si>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</si>
  <si>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</si>
  <si>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</si>
  <si>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</si>
  <si>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</si>
  <si>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</si>
  <si>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</si>
  <si>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</si>
  <si>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</si>
  <si>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</si>
  <si>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</si>
  <si>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</si>
  <si>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</si>
  <si>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</si>
  <si>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</si>
  <si>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</si>
  <si>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</si>
  <si>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</si>
  <si>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</si>
  <si>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</si>
  <si>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</si>
  <si>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</si>
  <si>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</si>
  <si>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</si>
  <si>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</si>
  <si>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</si>
  <si>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</si>
  <si>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</si>
  <si>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</si>
  <si>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</si>
  <si>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</si>
  <si>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</si>
  <si>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</si>
  <si>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</si>
  <si>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</si>
  <si>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</si>
  <si>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</si>
  <si>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</si>
  <si>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</si>
  <si>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</si>
  <si>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</si>
  <si>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</si>
  <si>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</si>
  <si>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</si>
  <si>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</si>
  <si>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</si>
  <si>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</si>
  <si>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</si>
  <si>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</si>
  <si>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</si>
  <si>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</si>
  <si>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</si>
  <si>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</si>
  <si>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</si>
  <si>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</si>
  <si>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</si>
  <si>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</si>
  <si>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</si>
  <si>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</si>
  <si>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</si>
  <si>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</si>
  <si>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</si>
  <si>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</si>
  <si>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</si>
  <si>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</si>
  <si>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</si>
  <si>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</si>
  <si>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</si>
  <si>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</si>
  <si>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</si>
  <si>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</si>
  <si>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</si>
  <si>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</si>
  <si>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</si>
  <si>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</si>
  <si>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</si>
  <si>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</si>
  <si>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</si>
  <si>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</si>
  <si>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</si>
  <si>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</si>
  <si>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</si>
  <si>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</si>
  <si>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</si>
  <si>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</si>
  <si>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</si>
  <si>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</si>
  <si>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</si>
  <si>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</si>
  <si>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</si>
  <si>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</si>
  <si>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</si>
  <si>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</si>
  <si>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</si>
  <si>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</si>
  <si>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</si>
  <si>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</si>
  <si>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</si>
  <si>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</si>
  <si>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</si>
  <si>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</si>
  <si>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</si>
  <si>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</si>
  <si>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</si>
  <si>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</si>
  <si>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</si>
  <si>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</si>
  <si>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</si>
  <si>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</si>
  <si>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</si>
  <si>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</si>
  <si>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</si>
  <si>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</si>
  <si>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</si>
  <si>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</si>
  <si>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</si>
  <si>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</si>
  <si>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</si>
  <si>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</si>
  <si>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</si>
  <si>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</si>
  <si>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</si>
  <si>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</si>
  <si>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</si>
  <si>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</si>
  <si>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</si>
  <si>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</si>
  <si>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</si>
  <si>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</si>
  <si>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</si>
  <si>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</si>
  <si>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</si>
  <si>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</si>
  <si>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</si>
  <si>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</si>
  <si>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</si>
  <si>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</si>
  <si>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</si>
  <si>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</si>
  <si>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</si>
  <si>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</si>
  <si>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</si>
  <si>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</si>
  <si>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</si>
  <si>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</si>
  <si>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</si>
  <si>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</si>
  <si>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</si>
  <si>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</si>
  <si>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</si>
  <si>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</si>
  <si>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</si>
  <si>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</si>
  <si>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</si>
  <si>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</si>
  <si>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</si>
  <si>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</si>
  <si>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</si>
  <si>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</si>
  <si>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</si>
  <si>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</si>
  <si>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</si>
  <si>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</si>
  <si>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</si>
  <si>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</si>
  <si>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</si>
  <si>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</si>
  <si>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</si>
  <si>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</si>
  <si>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</si>
  <si>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</si>
  <si>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</si>
  <si>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</si>
  <si>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</si>
  <si>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</si>
  <si>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</si>
  <si>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</si>
  <si>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</si>
  <si>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</si>
  <si>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</si>
  <si>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</si>
  <si>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</si>
  <si>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</si>
  <si>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</si>
  <si>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</si>
  <si>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</si>
  <si>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</si>
  <si>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</si>
  <si>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</si>
  <si>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</si>
  <si>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</si>
  <si>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</si>
  <si>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</si>
  <si>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</si>
  <si>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</si>
  <si>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</si>
  <si>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</si>
  <si>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</si>
  <si>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</si>
  <si>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</si>
  <si>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</si>
  <si>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</si>
  <si>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</si>
  <si>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</si>
  <si>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</si>
  <si>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</si>
  <si>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</si>
  <si>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</si>
  <si>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</si>
  <si>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</si>
  <si>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</si>
  <si>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</si>
  <si>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</si>
  <si>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</si>
  <si>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</si>
  <si>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</si>
  <si>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</si>
  <si>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</si>
  <si>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</si>
  <si>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</si>
  <si>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</si>
  <si>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</si>
  <si>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</si>
  <si>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</si>
  <si>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</si>
  <si>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</si>
  <si>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</si>
  <si>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</si>
  <si>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</si>
  <si>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</si>
  <si>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</si>
  <si>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</si>
  <si>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</si>
  <si>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</si>
  <si>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</si>
  <si>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</si>
  <si>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</si>
  <si>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</si>
  <si>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</si>
  <si>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</si>
  <si>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</si>
  <si>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</si>
  <si>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</si>
  <si>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</si>
  <si>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</si>
  <si>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</si>
  <si>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</si>
  <si>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</si>
  <si>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</si>
  <si>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</si>
  <si>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</si>
  <si>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</si>
  <si>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</si>
  <si>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</si>
  <si>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</si>
  <si>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</si>
  <si>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</si>
  <si>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</si>
  <si>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</si>
  <si>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</si>
  <si>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</si>
  <si>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</si>
  <si>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</si>
  <si>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</si>
  <si>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</si>
  <si>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</si>
  <si>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</si>
  <si>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</si>
  <si>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</si>
  <si>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</si>
  <si>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</si>
  <si>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</si>
  <si>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</si>
  <si>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</si>
  <si>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</si>
  <si>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</si>
  <si>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</si>
  <si>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</si>
  <si>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</si>
  <si>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</si>
  <si>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</si>
  <si>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</si>
  <si>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</si>
  <si>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</si>
  <si>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</si>
  <si>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</si>
  <si>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</si>
  <si>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</si>
  <si>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</si>
  <si>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</si>
  <si>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</si>
  <si>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</si>
  <si>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</si>
  <si>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</si>
  <si>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</si>
  <si>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</si>
  <si>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</si>
  <si>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</si>
  <si>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</si>
  <si>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</si>
  <si>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</si>
  <si>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</si>
  <si>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</si>
  <si>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</si>
  <si>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</si>
  <si>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</si>
  <si>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</si>
  <si>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</si>
  <si>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</si>
  <si>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</si>
  <si>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</si>
  <si>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</si>
  <si>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</si>
  <si>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</si>
  <si>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</si>
  <si>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</si>
  <si>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</si>
  <si>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</si>
  <si>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</si>
  <si>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</si>
  <si>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</si>
  <si>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</si>
  <si>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</si>
  <si>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</si>
  <si>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</si>
  <si>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</si>
  <si>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</si>
  <si>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</si>
  <si>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</si>
  <si>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</si>
  <si>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</si>
  <si>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</si>
  <si>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</si>
  <si>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</si>
  <si>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</si>
  <si>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</si>
  <si>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</si>
  <si>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</si>
  <si>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</si>
  <si>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</si>
  <si>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</si>
  <si>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</si>
  <si>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</si>
  <si>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</si>
  <si>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</si>
  <si>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</si>
  <si>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</si>
  <si>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</si>
  <si>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</si>
  <si>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</si>
  <si>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</si>
  <si>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</si>
  <si>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</si>
  <si>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</si>
  <si>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</si>
  <si>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</si>
  <si>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</si>
  <si>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</si>
  <si>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</si>
  <si>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</si>
  <si>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</si>
  <si>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</si>
  <si>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</si>
  <si>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</si>
  <si>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</si>
  <si>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</si>
  <si>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</si>
  <si>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</si>
  <si>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</si>
  <si>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</si>
  <si>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</si>
  <si>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</si>
  <si>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</si>
  <si>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</si>
  <si>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</si>
  <si>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</si>
  <si>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</si>
  <si>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</si>
  <si>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</si>
  <si>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</si>
  <si>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</si>
  <si>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</si>
  <si>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</si>
  <si>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</si>
  <si>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</si>
  <si>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</si>
  <si>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</si>
  <si>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</si>
  <si>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</si>
  <si>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</si>
  <si>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</si>
  <si>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</si>
  <si>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</si>
  <si>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</si>
  <si>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</si>
  <si>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</si>
  <si>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</si>
  <si>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</si>
  <si>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</si>
  <si>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</si>
  <si>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</si>
  <si>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</si>
  <si>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</si>
  <si>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</si>
  <si>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</si>
  <si>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</si>
  <si>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</si>
  <si>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</si>
  <si>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</si>
  <si>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</si>
  <si>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</si>
  <si>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</si>
  <si>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</si>
  <si>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</si>
  <si>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</si>
  <si>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</si>
  <si>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</si>
  <si>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</si>
  <si>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</si>
  <si>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</si>
  <si>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</si>
  <si>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</si>
  <si>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</si>
  <si>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</si>
  <si>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</si>
  <si>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</si>
  <si>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</si>
  <si>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</si>
  <si>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</si>
  <si>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</si>
  <si>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</si>
  <si>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</si>
  <si>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</si>
  <si>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</si>
  <si>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</si>
  <si>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</si>
  <si>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</si>
  <si>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</si>
  <si>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</si>
  <si>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</si>
  <si>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</si>
  <si>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</si>
  <si>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</si>
  <si>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</si>
  <si>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</si>
  <si>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</si>
  <si>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</si>
  <si>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</si>
  <si>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</si>
  <si>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</si>
  <si>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</si>
  <si>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</si>
  <si>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</si>
  <si>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</si>
  <si>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</si>
  <si>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</si>
  <si>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</si>
  <si>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</si>
  <si>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</si>
  <si>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</si>
  <si>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</si>
  <si>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</si>
  <si>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</si>
  <si>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</si>
  <si>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</si>
  <si>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</si>
  <si>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</si>
  <si>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</si>
  <si>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</si>
  <si>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</si>
  <si>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</si>
  <si>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</si>
  <si>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</si>
  <si>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</si>
  <si>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</si>
  <si>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</si>
  <si>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</si>
  <si>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</si>
  <si>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</si>
  <si>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</si>
  <si>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</si>
  <si>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</si>
  <si>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</si>
  <si>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</si>
  <si>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</si>
  <si>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</si>
  <si>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</si>
  <si>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</si>
  <si>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</si>
  <si>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</si>
  <si>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</si>
  <si>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</si>
  <si>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</si>
  <si>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</si>
  <si>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</si>
  <si>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</si>
  <si>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</si>
  <si>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</si>
  <si>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</si>
  <si>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</si>
  <si>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</si>
  <si>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</si>
  <si>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</si>
  <si>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</si>
  <si>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</si>
  <si>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</si>
  <si>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</si>
  <si>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</si>
  <si>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</si>
  <si>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</si>
  <si>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</si>
  <si>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</si>
  <si>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</si>
  <si>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</si>
  <si>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</si>
  <si>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</si>
  <si>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</si>
  <si>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</si>
  <si>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</si>
  <si>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</si>
  <si>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</si>
  <si>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</si>
  <si>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</si>
  <si>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</si>
  <si>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</si>
  <si>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</si>
  <si>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</si>
  <si>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</si>
  <si>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</si>
  <si>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</si>
  <si>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</si>
  <si>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</si>
  <si>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</si>
  <si>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</si>
  <si>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</si>
  <si>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</si>
  <si>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</si>
  <si>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</si>
  <si>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</si>
  <si>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</si>
  <si>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</si>
  <si>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</si>
  <si>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</si>
  <si>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</si>
  <si>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</si>
  <si>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</si>
  <si>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</si>
  <si>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</si>
  <si>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</si>
  <si>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</si>
  <si>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</si>
  <si>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</si>
  <si>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</si>
  <si>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</si>
  <si>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</si>
  <si>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</si>
  <si>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</si>
  <si>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</si>
  <si>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</si>
  <si>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</si>
  <si>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</si>
  <si>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</si>
  <si>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</si>
  <si>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</si>
  <si>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</si>
  <si>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</si>
  <si>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</si>
  <si>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</si>
  <si>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</si>
  <si>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</si>
  <si>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</si>
  <si>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</si>
  <si>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</si>
  <si>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</si>
  <si>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</si>
  <si>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</si>
  <si>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</si>
  <si>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</si>
  <si>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</si>
  <si>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</si>
  <si>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</si>
  <si>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</si>
  <si>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</si>
  <si>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</si>
  <si>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</si>
  <si>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</si>
  <si>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</si>
  <si>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</si>
  <si>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</si>
  <si>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</si>
  <si>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</si>
  <si>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</si>
  <si>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</si>
  <si>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</si>
  <si>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</si>
  <si>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</si>
  <si>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</si>
  <si>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</si>
  <si>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</si>
  <si>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</si>
  <si>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</si>
  <si>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</si>
  <si>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</si>
  <si>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</si>
  <si>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</si>
  <si>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</si>
  <si>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</si>
  <si>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</si>
  <si>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</si>
  <si>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</si>
  <si>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</si>
  <si>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</si>
  <si>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</si>
  <si>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</si>
  <si>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</si>
  <si>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</si>
  <si>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</si>
  <si>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</si>
  <si>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</si>
  <si>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</si>
  <si>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</si>
  <si>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</si>
  <si>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</si>
  <si>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</si>
  <si>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</si>
  <si>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</si>
  <si>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</si>
  <si>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</si>
  <si>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</si>
  <si>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</si>
  <si>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</si>
  <si>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</si>
  <si>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</si>
  <si>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</si>
  <si>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</si>
  <si>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</si>
  <si>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</si>
  <si>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</si>
  <si>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</si>
  <si>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</si>
  <si>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</si>
  <si>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</si>
  <si>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</si>
  <si>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</si>
  <si>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</si>
  <si>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</si>
  <si>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</si>
  <si>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</si>
  <si>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</si>
  <si>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</si>
  <si>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</si>
  <si>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</si>
  <si>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</si>
  <si>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</si>
  <si>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</si>
  <si>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</si>
  <si>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</si>
  <si>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</si>
  <si>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</si>
  <si>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</si>
  <si>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</si>
  <si>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</si>
  <si>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</si>
  <si>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</si>
  <si>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</si>
  <si>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</si>
  <si>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</si>
  <si>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</si>
  <si>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</si>
  <si>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</si>
  <si>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</si>
  <si>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</si>
  <si>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</si>
  <si>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</si>
  <si>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</si>
  <si>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</si>
  <si>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</si>
  <si>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</si>
  <si>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</si>
  <si>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</si>
  <si>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</si>
  <si>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</si>
  <si>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</si>
  <si>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</si>
  <si>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</si>
  <si>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</si>
  <si>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</si>
  <si>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</si>
  <si>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</si>
  <si>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</si>
  <si>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</si>
  <si>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</si>
  <si>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</si>
  <si>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</si>
  <si>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</si>
  <si>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</si>
  <si>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</si>
  <si>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</si>
  <si>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</si>
  <si>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</si>
  <si>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</si>
  <si>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</si>
  <si>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</si>
  <si>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</si>
  <si>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</si>
  <si>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</si>
  <si>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</si>
  <si>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</si>
  <si>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</si>
  <si>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</si>
  <si>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</si>
  <si>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</si>
  <si>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</si>
  <si>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</si>
  <si>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</si>
  <si>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</si>
  <si>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</si>
  <si>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</si>
  <si>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</si>
  <si>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</si>
  <si>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</si>
  <si>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</si>
  <si>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</si>
  <si>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</si>
  <si>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</si>
  <si>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</si>
  <si>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</si>
  <si>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</si>
  <si>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</si>
  <si>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</si>
  <si>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</si>
  <si>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</si>
  <si>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</si>
  <si>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</si>
  <si>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</si>
  <si>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</si>
  <si>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</si>
  <si>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</si>
  <si>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</si>
  <si>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</si>
  <si>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</si>
  <si>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</si>
  <si>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</si>
  <si>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</si>
  <si>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</si>
  <si>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</si>
  <si>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</si>
  <si>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</si>
  <si>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</si>
  <si>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</si>
  <si>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</si>
  <si>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</si>
  <si>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</si>
  <si>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</si>
  <si>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</si>
  <si>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</si>
  <si>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</si>
  <si>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</si>
  <si>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</si>
  <si>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</si>
  <si>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</si>
  <si>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</si>
  <si>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</si>
  <si>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</si>
  <si>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</si>
  <si>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</si>
  <si>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</si>
  <si>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</si>
  <si>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</si>
  <si>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</si>
  <si>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</si>
  <si>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</si>
  <si>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</si>
  <si>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</si>
  <si>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</si>
  <si>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</si>
  <si>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</si>
  <si>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</si>
  <si>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</si>
  <si>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</si>
  <si>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</si>
  <si>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</si>
  <si>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</si>
  <si>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</si>
  <si>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</si>
  <si>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</si>
  <si>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</si>
  <si>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</si>
  <si>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</si>
  <si>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</si>
  <si>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</si>
  <si>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</si>
  <si>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</si>
  <si>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</si>
  <si>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</si>
  <si>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</si>
  <si>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</si>
  <si>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</si>
  <si>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</si>
  <si>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</si>
  <si>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</si>
  <si>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</si>
  <si>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</si>
  <si>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</si>
  <si>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</si>
  <si>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</si>
  <si>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</si>
  <si>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</si>
  <si>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</si>
  <si>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</si>
  <si>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</si>
  <si>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</si>
  <si>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</si>
  <si>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</si>
  <si>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</si>
  <si>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</si>
  <si>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</si>
  <si>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</si>
  <si>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</si>
  <si>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</si>
  <si>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</si>
  <si>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</si>
  <si>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</si>
  <si>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</si>
  <si>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</si>
  <si>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</si>
  <si>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</si>
  <si>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</si>
  <si>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</si>
  <si>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</si>
  <si>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</si>
  <si>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</si>
  <si>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</si>
  <si>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</si>
  <si>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</si>
  <si>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</si>
  <si>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</si>
  <si>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</si>
  <si>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</si>
  <si>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</si>
  <si>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</si>
  <si>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</si>
  <si>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</si>
  <si>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</si>
  <si>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</si>
  <si>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</si>
  <si>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</si>
  <si>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</si>
  <si>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</si>
  <si>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</si>
  <si>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</si>
  <si>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</si>
  <si>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</si>
  <si>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</si>
  <si>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</si>
  <si>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</si>
  <si>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</si>
  <si>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</si>
  <si>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</si>
  <si>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</si>
  <si>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</si>
  <si>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</si>
  <si>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</si>
  <si>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</si>
  <si>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</si>
  <si>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</si>
  <si>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</si>
  <si>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</si>
  <si>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</si>
  <si>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</si>
  <si>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</si>
  <si>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</si>
  <si>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</si>
  <si>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</si>
  <si>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</si>
  <si>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</si>
  <si>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</si>
  <si>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</si>
  <si>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</si>
  <si>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</si>
  <si>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</si>
  <si>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</si>
  <si>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</si>
  <si>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</si>
  <si>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</si>
  <si>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</si>
  <si>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</si>
  <si>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</si>
  <si>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</si>
  <si>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</si>
  <si>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</si>
  <si>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</si>
  <si>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</si>
  <si>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</si>
  <si>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</si>
  <si>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</si>
  <si>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</si>
  <si>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</si>
  <si>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</si>
  <si>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</si>
  <si>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</si>
  <si>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</si>
  <si>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</si>
  <si>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</si>
  <si>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</si>
  <si>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</si>
  <si>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</si>
  <si>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</si>
  <si>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</si>
  <si>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</si>
  <si>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</si>
  <si>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</si>
  <si>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</si>
  <si>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</si>
  <si>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</si>
  <si>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</si>
  <si>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</si>
  <si>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</si>
  <si>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</si>
  <si>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</si>
  <si>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</si>
  <si>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</si>
  <si>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</si>
  <si>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</si>
  <si>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</si>
  <si>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</si>
  <si>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</si>
  <si>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</si>
  <si>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</si>
  <si>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</si>
  <si>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</si>
  <si>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</si>
  <si>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</si>
  <si>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</si>
  <si>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</si>
  <si>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</si>
  <si>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</si>
  <si>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</si>
  <si>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</si>
  <si>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</si>
  <si>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</si>
  <si>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</si>
  <si>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</si>
  <si>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</si>
  <si>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</si>
  <si>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</si>
  <si>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</si>
  <si>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</si>
  <si>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</si>
  <si>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</si>
  <si>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</si>
  <si>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</si>
  <si>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</si>
  <si>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</si>
  <si>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</si>
  <si>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</si>
  <si>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</si>
  <si>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</si>
  <si>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</si>
  <si>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</si>
  <si>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</si>
  <si>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</si>
  <si>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</si>
  <si>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</si>
  <si>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</si>
  <si>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</si>
  <si>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</si>
  <si>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</si>
  <si>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</si>
  <si>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</si>
  <si>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</si>
  <si>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</si>
  <si>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</si>
  <si>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</si>
  <si>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</si>
  <si>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</si>
  <si>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</si>
  <si>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</si>
  <si>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</si>
  <si>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</si>
  <si>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</si>
  <si>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</si>
  <si>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</si>
  <si>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</si>
  <si>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</si>
  <si>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</si>
  <si>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</si>
  <si>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</si>
  <si>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</si>
  <si>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</si>
  <si>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</si>
  <si>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</si>
  <si>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</si>
  <si>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</si>
  <si>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</si>
  <si>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</si>
  <si>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</si>
  <si>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</si>
  <si>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</si>
  <si>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</si>
  <si>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</si>
  <si>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</si>
  <si>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</si>
  <si>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</si>
  <si>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</si>
  <si>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</si>
  <si>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</si>
  <si>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</si>
  <si>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</si>
  <si>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</si>
  <si>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</si>
  <si>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</si>
  <si>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</si>
  <si>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</si>
  <si>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</si>
  <si>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</si>
  <si>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</si>
  <si>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</si>
  <si>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</si>
  <si>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</si>
  <si>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</si>
  <si>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</si>
  <si>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</si>
  <si>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</si>
  <si>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</si>
  <si>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</si>
  <si>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</si>
  <si>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</si>
  <si>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</si>
  <si>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</si>
  <si>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</si>
  <si>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</si>
  <si>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</si>
  <si>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</si>
  <si>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</si>
  <si>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</si>
  <si>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</si>
  <si>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</si>
  <si>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</si>
  <si>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</si>
  <si>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</si>
  <si>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</si>
  <si>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</si>
  <si>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</si>
  <si>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</si>
  <si>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</si>
  <si>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</si>
  <si>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</si>
  <si>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</si>
  <si>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</si>
  <si>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</si>
  <si>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</si>
  <si>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</si>
  <si>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</si>
  <si>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</si>
  <si>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</si>
  <si>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</si>
  <si>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</si>
  <si>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</si>
  <si>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</si>
  <si>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</si>
  <si>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</si>
  <si>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</si>
  <si>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</si>
  <si>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</si>
  <si>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</si>
  <si>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</si>
  <si>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</si>
  <si>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</si>
  <si>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</si>
  <si>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</si>
  <si>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</si>
  <si>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</si>
  <si>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</si>
  <si>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</si>
  <si>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</si>
  <si>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</si>
  <si>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</si>
  <si>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</si>
  <si>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</si>
  <si>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</si>
  <si>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</si>
  <si>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</si>
  <si>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</si>
  <si>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</si>
  <si>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</si>
  <si>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</si>
  <si>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</si>
  <si>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</si>
  <si>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</si>
  <si>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</si>
  <si>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</si>
  <si>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</si>
  <si>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</si>
  <si>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</si>
  <si>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</si>
  <si>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</si>
  <si>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</si>
  <si>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</si>
  <si>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</si>
  <si>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</si>
  <si>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</si>
  <si>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</si>
  <si>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</si>
  <si>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</si>
  <si>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</si>
  <si>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</si>
  <si>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</si>
  <si>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</si>
  <si>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</si>
  <si>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</si>
  <si>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</si>
  <si>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</si>
  <si>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</si>
  <si>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</si>
  <si>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</si>
  <si>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</si>
  <si>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</si>
  <si>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</si>
  <si>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</si>
  <si>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</si>
  <si>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</si>
  <si>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</si>
  <si>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</si>
  <si>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</si>
  <si>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</si>
  <si>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</si>
  <si>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</si>
  <si>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</si>
  <si>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</si>
  <si>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</si>
  <si>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</si>
  <si>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</si>
  <si>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</si>
  <si>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</si>
  <si>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</si>
  <si>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</si>
  <si>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</si>
  <si>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</si>
  <si>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</si>
  <si>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</si>
  <si>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</si>
  <si>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</si>
  <si>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</si>
  <si>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</si>
  <si>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</si>
  <si>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</si>
  <si>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</si>
  <si>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</si>
  <si>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</si>
  <si>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</si>
  <si>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</si>
  <si>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</si>
  <si>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</si>
  <si>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</si>
  <si>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</si>
  <si>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</si>
  <si>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</si>
  <si>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</si>
  <si>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</si>
  <si>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</si>
  <si>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</si>
  <si>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</si>
  <si>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</si>
  <si>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</si>
  <si>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</si>
  <si>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</si>
  <si>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</si>
  <si>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</si>
  <si>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</si>
  <si>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</si>
  <si>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</si>
  <si>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</si>
  <si>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</si>
  <si>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</si>
  <si>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</si>
  <si>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</si>
  <si>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</si>
  <si>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</si>
  <si>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</si>
  <si>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</si>
  <si>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</si>
  <si>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</si>
  <si>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</si>
  <si>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</si>
  <si>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</si>
  <si>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</si>
  <si>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</si>
  <si>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</si>
  <si>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</si>
  <si>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</si>
  <si>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</si>
  <si>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</si>
  <si>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</si>
  <si>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</si>
  <si>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</si>
  <si>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</si>
  <si>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</si>
  <si>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</si>
  <si>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</si>
  <si>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</si>
  <si>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</si>
  <si>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</si>
  <si>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</si>
  <si>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</si>
  <si>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</si>
  <si>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</si>
  <si>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</si>
  <si>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</si>
  <si>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</si>
  <si>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</si>
  <si>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</si>
  <si>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</si>
  <si>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</si>
  <si>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</si>
  <si>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</si>
  <si>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</si>
  <si>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</si>
  <si>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</si>
  <si>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</si>
  <si>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</si>
  <si>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</si>
  <si>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</si>
  <si>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</si>
  <si>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</si>
  <si>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</si>
  <si>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</si>
  <si>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</si>
  <si>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</si>
  <si>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</si>
  <si>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</si>
  <si>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</si>
  <si>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</si>
  <si>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</si>
  <si>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</si>
  <si>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</si>
  <si>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</si>
  <si>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</si>
  <si>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</si>
  <si>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</si>
  <si>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</si>
  <si>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</si>
  <si>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</si>
  <si>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</si>
  <si>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</si>
  <si>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</si>
  <si>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</si>
  <si>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</si>
  <si>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</si>
  <si>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</si>
  <si>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</si>
  <si>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</si>
  <si>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</si>
  <si>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</si>
  <si>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</si>
  <si>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</si>
  <si>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</si>
  <si>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</si>
  <si>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</si>
  <si>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</si>
  <si>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</si>
  <si>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</si>
  <si>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</si>
  <si>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</si>
  <si>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</si>
  <si>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</si>
  <si>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</si>
  <si>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</si>
  <si>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</si>
  <si>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</si>
  <si>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</si>
  <si>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</si>
  <si>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</si>
  <si>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</si>
  <si>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</si>
  <si>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</si>
  <si>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</si>
  <si>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</si>
  <si>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</si>
  <si>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</si>
  <si>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</si>
  <si>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</si>
  <si>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</si>
  <si>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</si>
  <si>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</si>
  <si>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</si>
  <si>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</si>
  <si>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</si>
  <si>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</si>
  <si>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</si>
  <si>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</si>
  <si>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</si>
  <si>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</si>
  <si>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</si>
  <si>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</si>
  <si>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</si>
  <si>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</si>
  <si>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</si>
  <si>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</si>
  <si>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</si>
  <si>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</si>
  <si>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</si>
  <si>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</si>
  <si>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</si>
  <si>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</si>
  <si>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</si>
  <si>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</si>
  <si>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</si>
  <si>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</si>
  <si>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</si>
  <si>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</si>
  <si>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</si>
  <si>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</si>
  <si>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</si>
  <si>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</si>
  <si>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</si>
  <si>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</si>
  <si>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</si>
  <si>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</si>
  <si>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</si>
  <si>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</si>
  <si>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</si>
  <si>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</si>
  <si>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</si>
  <si>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</si>
  <si>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</si>
  <si>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</si>
  <si>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</si>
  <si>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</si>
  <si>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</si>
  <si>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</si>
  <si>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</si>
  <si>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</si>
  <si>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</si>
  <si>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</si>
  <si>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</si>
  <si>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</si>
  <si>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</si>
  <si>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</si>
  <si>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</si>
  <si>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</si>
  <si>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</si>
  <si>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</si>
  <si>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</si>
  <si>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</si>
  <si>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</si>
  <si>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</si>
  <si>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</si>
  <si>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</si>
  <si>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</si>
  <si>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</si>
  <si>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</si>
  <si>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</si>
  <si>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</si>
  <si>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</si>
  <si>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</si>
  <si>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</si>
  <si>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</si>
  <si>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</si>
  <si>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</si>
  <si>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</si>
  <si>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</si>
  <si>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</si>
  <si>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</si>
  <si>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</si>
  <si>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</si>
  <si>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</si>
  <si>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</si>
  <si>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</si>
  <si>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</si>
  <si>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</si>
  <si>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</si>
  <si>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</si>
  <si>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</si>
  <si>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</si>
  <si>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</si>
  <si>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</si>
  <si>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</si>
  <si>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</si>
  <si>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</si>
  <si>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</si>
  <si>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</si>
  <si>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</si>
  <si>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</si>
  <si>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</si>
  <si>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</si>
  <si>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</si>
  <si>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</si>
  <si>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</si>
  <si>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</si>
  <si>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</si>
  <si>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</si>
  <si>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</si>
  <si>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</si>
  <si>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</si>
  <si>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</si>
  <si>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</si>
  <si>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</si>
  <si>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</si>
  <si>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</si>
  <si>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</si>
  <si>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</si>
  <si>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</si>
  <si>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</si>
  <si>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</si>
  <si>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</si>
  <si>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</si>
  <si>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</si>
  <si>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</si>
  <si>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</si>
  <si>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</si>
  <si>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</si>
  <si>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</si>
  <si>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</si>
  <si>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</si>
  <si>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</si>
  <si>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</si>
  <si>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</si>
  <si>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</si>
  <si>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</si>
  <si>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</si>
  <si>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</si>
  <si>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</si>
  <si>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</si>
  <si>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</si>
  <si>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</si>
  <si>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</si>
  <si>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</si>
  <si>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</si>
  <si>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</si>
  <si>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</si>
  <si>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</si>
  <si>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</si>
  <si>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</si>
  <si>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</si>
  <si>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</si>
  <si>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</si>
  <si>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</si>
  <si>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</si>
  <si>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</si>
  <si>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</si>
  <si>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</si>
  <si>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</si>
  <si>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</si>
  <si>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</si>
  <si>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</si>
  <si>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</si>
  <si>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</si>
  <si>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</si>
  <si>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</si>
  <si>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</si>
  <si>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</si>
  <si>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</si>
  <si>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</si>
  <si>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</si>
  <si>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</si>
  <si>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</si>
  <si>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</si>
  <si>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</si>
  <si>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</si>
  <si>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</si>
  <si>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</si>
  <si>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</si>
  <si>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</si>
  <si>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</si>
  <si>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</si>
  <si>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</si>
  <si>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</si>
  <si>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</si>
  <si>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</si>
  <si>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</si>
  <si>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</si>
  <si>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</si>
  <si>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</si>
  <si>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</si>
  <si>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</si>
  <si>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</si>
  <si>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</si>
  <si>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</si>
  <si>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</si>
  <si>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</si>
  <si>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</si>
  <si>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</si>
  <si>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</si>
  <si>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</si>
  <si>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</si>
  <si>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</si>
  <si>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</si>
  <si>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</si>
  <si>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</si>
  <si>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</si>
  <si>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</si>
  <si>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</si>
  <si>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</si>
  <si>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</si>
  <si>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</si>
  <si>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</si>
  <si>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</si>
  <si>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</si>
  <si>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</si>
  <si>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</si>
  <si>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</si>
  <si>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</si>
  <si>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</si>
  <si>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</si>
  <si>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</si>
  <si>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</si>
  <si>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</si>
  <si>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</si>
  <si>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</si>
  <si>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</si>
  <si>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</si>
  <si>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</si>
  <si>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</si>
  <si>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</si>
  <si>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</si>
  <si>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</si>
  <si>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</si>
  <si>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</si>
  <si>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</si>
  <si>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</si>
  <si>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</si>
  <si>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</si>
  <si>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</si>
  <si>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</si>
  <si>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</si>
  <si>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</si>
  <si>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</si>
  <si>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</si>
  <si>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</si>
  <si>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</si>
  <si>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</si>
  <si>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</si>
  <si>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</si>
  <si>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</si>
  <si>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</si>
  <si>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</si>
  <si>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</si>
  <si>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</si>
  <si>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</si>
  <si>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</si>
  <si>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</si>
  <si>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</si>
  <si>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</si>
  <si>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</si>
  <si>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</si>
  <si>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</si>
  <si>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</si>
  <si>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</si>
  <si>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</si>
  <si>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</si>
  <si>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</si>
  <si>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</si>
  <si>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</si>
  <si>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</si>
  <si>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</si>
  <si>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</si>
  <si>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</si>
  <si>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</si>
  <si>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</si>
  <si>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</si>
  <si>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</si>
  <si>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</si>
  <si>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</si>
  <si>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</si>
  <si>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</si>
  <si>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</si>
  <si>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</si>
  <si>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</si>
  <si>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</si>
  <si>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</si>
  <si>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</si>
  <si>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</si>
  <si>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</si>
  <si>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</si>
  <si>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</si>
  <si>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</si>
  <si>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</si>
  <si>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</si>
  <si>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</si>
  <si>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</si>
  <si>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</si>
  <si>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</si>
  <si>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</si>
  <si>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</si>
  <si>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</si>
  <si>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</si>
  <si>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</si>
  <si>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</si>
  <si>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</si>
  <si>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</si>
  <si>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</si>
  <si>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</si>
  <si>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</si>
  <si>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</si>
  <si>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</si>
  <si>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</si>
  <si>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</si>
  <si>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</si>
  <si>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</si>
  <si>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</si>
  <si>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</si>
  <si>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</si>
  <si>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</si>
  <si>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</si>
  <si>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</si>
  <si>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</si>
  <si>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</si>
  <si>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</si>
  <si>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</si>
  <si>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</si>
  <si>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</si>
  <si>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</si>
  <si>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</si>
  <si>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</si>
  <si>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</si>
  <si>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</si>
  <si>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</si>
  <si>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</si>
  <si>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</si>
  <si>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</si>
  <si>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</si>
  <si>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</si>
  <si>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</si>
  <si>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</si>
  <si>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</si>
  <si>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</si>
  <si>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</si>
  <si>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</si>
  <si>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</si>
  <si>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</si>
  <si>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</si>
  <si>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</si>
  <si>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</si>
  <si>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</si>
  <si>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</si>
  <si>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</si>
  <si>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</si>
  <si>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</si>
  <si>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</si>
  <si>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</si>
  <si>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</si>
  <si>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</si>
  <si>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</si>
  <si>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</si>
  <si>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</si>
  <si>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</si>
  <si>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</si>
  <si>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</si>
  <si>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</si>
  <si>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</si>
  <si>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</si>
  <si>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</si>
  <si>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</si>
  <si>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</si>
  <si>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</si>
  <si>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</si>
  <si>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</si>
  <si>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</si>
  <si>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</si>
  <si>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</si>
  <si>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</si>
  <si>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</si>
  <si>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</si>
  <si>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</si>
  <si>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</si>
  <si>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</si>
  <si>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</si>
  <si>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</si>
  <si>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</si>
  <si>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</si>
  <si>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</si>
  <si>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</si>
  <si>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</si>
  <si>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</si>
  <si>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</si>
  <si>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</si>
  <si>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</si>
  <si>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</si>
  <si>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</si>
  <si>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</si>
  <si>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</si>
  <si>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</si>
  <si>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</si>
  <si>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</si>
  <si>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</si>
  <si>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</si>
  <si>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</si>
  <si>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</si>
  <si>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</si>
  <si>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</si>
  <si>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</si>
  <si>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</si>
  <si>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</si>
  <si>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</si>
  <si>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</si>
  <si>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</si>
  <si>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</si>
  <si>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</si>
  <si>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</si>
  <si>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</si>
  <si>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</si>
  <si>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</si>
  <si>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</si>
  <si>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</si>
  <si>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</si>
  <si>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</si>
  <si>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</si>
  <si>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</si>
  <si>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</si>
  <si>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</si>
  <si>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</si>
  <si>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</si>
  <si>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</si>
  <si>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</si>
  <si>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</si>
  <si>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</si>
  <si>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</si>
  <si>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</si>
  <si>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</si>
  <si>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</si>
  <si>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</si>
  <si>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</si>
  <si>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</si>
  <si>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</si>
  <si>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</si>
  <si>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</si>
  <si>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</si>
  <si>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</si>
  <si>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</si>
  <si>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</si>
  <si>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</si>
  <si>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</si>
  <si>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</si>
  <si>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</si>
  <si>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</si>
  <si>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</si>
  <si>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</si>
  <si>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</si>
  <si>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</si>
  <si>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</si>
  <si>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</si>
  <si>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</si>
  <si>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</si>
  <si>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</si>
  <si>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</si>
  <si>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</si>
  <si>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</si>
  <si>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</si>
  <si>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</si>
  <si>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</si>
  <si>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</si>
  <si>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</si>
  <si>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</si>
  <si>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</si>
  <si>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</si>
  <si>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</si>
  <si>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</si>
  <si>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</si>
  <si>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</si>
  <si>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</si>
  <si>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</si>
  <si>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</si>
  <si>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</si>
  <si>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</si>
  <si>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</si>
  <si>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</si>
  <si>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</si>
  <si>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</si>
  <si>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</si>
  <si>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</si>
  <si>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</si>
  <si>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</si>
  <si>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</si>
  <si>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</si>
  <si>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</si>
  <si>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</si>
  <si>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</si>
  <si>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</si>
  <si>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</si>
  <si>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</si>
  <si>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</si>
  <si>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</si>
  <si>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</si>
  <si>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</si>
  <si>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</si>
  <si>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</si>
  <si>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</si>
  <si>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</si>
  <si>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</si>
  <si>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</si>
  <si>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</si>
  <si>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</si>
  <si>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</si>
  <si>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</si>
  <si>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</si>
  <si>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</si>
  <si>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</si>
  <si>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</si>
  <si>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</si>
  <si>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</si>
  <si>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</si>
  <si>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</si>
  <si>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</si>
  <si>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</si>
  <si>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</si>
  <si>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</si>
  <si>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</si>
  <si>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</si>
  <si>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</si>
  <si>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</si>
  <si>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</si>
  <si>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</si>
  <si>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</si>
  <si>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</si>
  <si>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</si>
  <si>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</si>
  <si>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</si>
  <si>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</si>
  <si>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</si>
  <si>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</si>
  <si>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</si>
  <si>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</si>
  <si>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</si>
  <si>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</si>
  <si>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</si>
  <si>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</si>
  <si>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</si>
  <si>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</si>
  <si>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</si>
  <si>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</si>
  <si>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</si>
  <si>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</si>
  <si>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</si>
  <si>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</si>
  <si>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</si>
  <si>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</si>
  <si>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</si>
  <si>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</si>
  <si>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</si>
  <si>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</si>
  <si>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</si>
  <si>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</si>
  <si>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</si>
  <si>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</si>
  <si>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</si>
  <si>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</si>
  <si>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</si>
  <si>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</si>
  <si>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</si>
  <si>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</si>
  <si>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</si>
  <si>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</si>
  <si>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</si>
  <si>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</si>
  <si>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</si>
  <si>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</si>
  <si>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</si>
  <si>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</si>
  <si>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</si>
  <si>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</si>
  <si>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</si>
  <si>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</si>
  <si>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</si>
  <si>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</si>
  <si>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</si>
  <si>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</si>
  <si>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</si>
  <si>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</si>
  <si>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</si>
  <si>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</si>
  <si>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</si>
  <si>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</si>
  <si>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</si>
  <si>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</si>
  <si>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</si>
  <si>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</si>
  <si>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</si>
  <si>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</si>
  <si>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</si>
  <si>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</si>
  <si>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</si>
  <si>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</si>
  <si>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</si>
  <si>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</si>
  <si>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</si>
  <si>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</si>
  <si>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</si>
  <si>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</si>
  <si>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</si>
  <si>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</si>
  <si>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</si>
  <si>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</si>
  <si>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</si>
  <si>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</si>
  <si>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</si>
  <si>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</si>
  <si>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</si>
  <si>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</si>
  <si>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</si>
  <si>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</si>
  <si>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</si>
  <si>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</si>
  <si>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</si>
  <si>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</si>
  <si>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</si>
  <si>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</si>
  <si>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</si>
  <si>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</si>
  <si>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</si>
  <si>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</si>
  <si>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</si>
  <si>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</si>
  <si>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</si>
  <si>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</si>
  <si>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</si>
  <si>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</si>
  <si>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</si>
  <si>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</si>
  <si>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</si>
  <si>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</si>
  <si>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</si>
  <si>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</si>
  <si>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</si>
  <si>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</si>
  <si>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</si>
  <si>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</si>
  <si>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</si>
  <si>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</si>
  <si>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</si>
  <si>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</si>
  <si>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</si>
  <si>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</si>
  <si>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</si>
  <si>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</si>
  <si>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</si>
  <si>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</si>
  <si>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</si>
  <si>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</si>
  <si>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</si>
  <si>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</si>
  <si>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</si>
  <si>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</si>
  <si>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</si>
  <si>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</si>
  <si>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</si>
  <si>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</si>
  <si>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</si>
  <si>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</si>
  <si>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</si>
  <si>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</si>
  <si>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</si>
  <si>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</si>
  <si>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</si>
  <si>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</si>
  <si>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</si>
  <si>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</si>
  <si>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</si>
  <si>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</si>
  <si>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</si>
  <si>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</si>
  <si>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</si>
  <si>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</si>
  <si>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</si>
  <si>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</si>
  <si>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</si>
  <si>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</si>
  <si>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</si>
  <si>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</si>
  <si>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</si>
  <si>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</si>
  <si>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</si>
  <si>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</si>
  <si>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</si>
  <si>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</si>
  <si>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</si>
  <si>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</si>
  <si>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</si>
  <si>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</si>
  <si>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</si>
  <si>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</si>
  <si>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</si>
  <si>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</si>
  <si>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</si>
  <si>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</si>
  <si>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</si>
  <si>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</si>
  <si>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</si>
  <si>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</si>
  <si>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</si>
  <si>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</si>
  <si>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</si>
  <si>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</si>
  <si>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</si>
  <si>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</si>
  <si>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</si>
  <si>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</si>
  <si>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</si>
  <si>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</si>
  <si>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</si>
  <si>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</si>
  <si>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</si>
  <si>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</si>
  <si>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</si>
  <si>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</si>
  <si>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</si>
  <si>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</si>
  <si>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</si>
  <si>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</si>
  <si>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</si>
  <si>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</si>
  <si>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</si>
  <si>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</si>
  <si>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</si>
  <si>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</si>
  <si>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</si>
  <si>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</si>
  <si>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</si>
  <si>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</si>
  <si>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</si>
  <si>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</si>
  <si>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</si>
  <si>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</si>
  <si>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</si>
  <si>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</si>
  <si>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</si>
  <si>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</si>
  <si>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</si>
  <si>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</si>
  <si>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</si>
  <si>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</si>
  <si>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</si>
  <si>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</si>
  <si>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</si>
  <si>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</si>
  <si>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</si>
  <si>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</si>
  <si>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</si>
  <si>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</si>
  <si>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</si>
  <si>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</si>
  <si>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</si>
  <si>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</si>
  <si>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</si>
  <si>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</si>
  <si>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</si>
  <si>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</si>
  <si>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</si>
  <si>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</si>
  <si>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</si>
  <si>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</si>
  <si>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</si>
  <si>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</si>
  <si>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</si>
  <si>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</si>
  <si>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</si>
  <si>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</si>
  <si>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</si>
  <si>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</si>
  <si>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</si>
  <si>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</si>
  <si>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</si>
  <si>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</si>
  <si>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</si>
  <si>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</si>
  <si>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</si>
  <si>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</si>
  <si>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</si>
  <si>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</si>
  <si>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</si>
  <si>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</si>
  <si>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</si>
  <si>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</si>
  <si>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</si>
  <si>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</si>
  <si>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</si>
  <si>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</si>
  <si>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</si>
  <si>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</si>
  <si>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</si>
  <si>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</si>
  <si>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</si>
  <si>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</si>
  <si>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</si>
  <si>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</si>
  <si>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</si>
  <si>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</si>
  <si>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</si>
  <si>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</si>
  <si>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</si>
  <si>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</si>
  <si>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</si>
  <si>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</si>
  <si>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</si>
  <si>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</si>
  <si>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</si>
  <si>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</si>
  <si>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</si>
  <si>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</si>
  <si>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</si>
  <si>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</si>
  <si>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</si>
  <si>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</si>
  <si>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</si>
  <si>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</si>
  <si>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</si>
  <si>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</si>
  <si>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</si>
  <si>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</si>
  <si>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</si>
  <si>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</si>
  <si>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</si>
  <si>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</si>
  <si>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</si>
  <si>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</si>
  <si>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</si>
  <si>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</si>
  <si>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</si>
  <si>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</si>
  <si>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</si>
  <si>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</si>
  <si>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</si>
  <si>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</si>
  <si>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</si>
  <si>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</si>
  <si>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</si>
  <si>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</si>
  <si>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</si>
  <si>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</si>
  <si>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</si>
  <si>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</si>
  <si>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</si>
  <si>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</si>
  <si>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</si>
  <si>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</si>
  <si>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</si>
  <si>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</si>
  <si>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</si>
  <si>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</si>
  <si>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</si>
  <si>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</si>
  <si>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</si>
  <si>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</si>
  <si>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</si>
  <si>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</si>
  <si>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</si>
  <si>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</si>
  <si>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</si>
  <si>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</si>
  <si>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</si>
  <si>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</si>
  <si>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</si>
  <si>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</si>
  <si>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</si>
  <si>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</si>
  <si>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</si>
  <si>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</si>
  <si>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</si>
  <si>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</si>
  <si>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</si>
  <si>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</si>
  <si>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</si>
  <si>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</si>
  <si>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</si>
  <si>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</si>
  <si>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</si>
  <si>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</si>
  <si>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</si>
  <si>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</si>
  <si>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</si>
  <si>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</si>
  <si>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</si>
  <si>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</si>
  <si>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</si>
  <si>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</si>
  <si>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</si>
  <si>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</si>
  <si>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</si>
  <si>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</si>
  <si>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</si>
  <si>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</si>
  <si>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</si>
  <si>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</si>
  <si>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</si>
  <si>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</si>
  <si>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</si>
  <si>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</si>
  <si>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</si>
  <si>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</si>
  <si>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</si>
  <si>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</si>
  <si>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</si>
  <si>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</si>
  <si>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</si>
  <si>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</si>
  <si>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</si>
  <si>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</si>
  <si>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</si>
  <si>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</si>
  <si>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</si>
  <si>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</si>
  <si>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</si>
  <si>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</si>
  <si>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</si>
  <si>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</si>
  <si>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</si>
  <si>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</si>
  <si>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</si>
  <si>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</si>
  <si>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</si>
  <si>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</si>
  <si>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</si>
  <si>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</si>
  <si>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</si>
  <si>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</si>
  <si>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</si>
  <si>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</si>
  <si>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</si>
  <si>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</si>
  <si>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</si>
  <si>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</si>
  <si>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</si>
  <si>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</si>
  <si>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</si>
  <si>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</si>
  <si>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</si>
  <si>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</si>
  <si>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</si>
  <si>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</si>
  <si>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</si>
  <si>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</si>
  <si>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</si>
  <si>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</si>
  <si>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</si>
  <si>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</si>
  <si>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</si>
  <si>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</si>
  <si>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</si>
  <si>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</si>
  <si>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</si>
  <si>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</si>
  <si>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</si>
  <si>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</si>
  <si>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</si>
  <si>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</si>
  <si>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</si>
  <si>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</si>
  <si>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</si>
  <si>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</si>
  <si>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</si>
  <si>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</si>
  <si>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</si>
  <si>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</si>
  <si>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</si>
  <si>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</si>
  <si>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</si>
  <si>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</si>
  <si>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</si>
  <si>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</si>
  <si>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</si>
  <si>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</si>
  <si>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</si>
  <si>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</si>
  <si>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</si>
  <si>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</si>
  <si>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</si>
  <si>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</si>
  <si>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</si>
  <si>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</si>
  <si>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</si>
  <si>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</si>
  <si>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</si>
  <si>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</si>
  <si>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</si>
  <si>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</si>
  <si>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</si>
  <si>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</si>
  <si>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</si>
  <si>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</si>
  <si>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</si>
  <si>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</si>
  <si>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</si>
  <si>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</si>
  <si>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</si>
  <si>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</si>
  <si>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</si>
  <si>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</si>
  <si>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</si>
  <si>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</si>
  <si>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</si>
  <si>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</si>
  <si>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</si>
  <si>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</si>
  <si>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</si>
  <si>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</si>
  <si>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</si>
  <si>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</si>
  <si>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</si>
  <si>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</si>
  <si>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</si>
  <si>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</si>
  <si>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</si>
  <si>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</si>
  <si>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</si>
  <si>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</si>
  <si>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</si>
  <si>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</si>
  <si>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</si>
  <si>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</si>
  <si>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</si>
  <si>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</si>
  <si>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</si>
  <si>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</si>
  <si>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</si>
  <si>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</si>
  <si>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</si>
  <si>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</si>
  <si>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</si>
  <si>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</si>
  <si>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</si>
  <si>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</si>
  <si>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</si>
  <si>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</si>
  <si>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</si>
  <si>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</si>
  <si>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</si>
  <si>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</si>
  <si>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</si>
  <si>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</si>
  <si>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</si>
  <si>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</si>
  <si>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</si>
  <si>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</si>
  <si>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</si>
  <si>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</si>
  <si>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</si>
  <si>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</si>
  <si>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</si>
  <si>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</si>
  <si>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</si>
  <si>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</si>
  <si>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</si>
  <si>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</si>
  <si>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</si>
  <si>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</si>
  <si>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</si>
  <si>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</si>
  <si>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</si>
  <si>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</si>
  <si>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</si>
  <si>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</si>
  <si>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</si>
  <si>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</si>
  <si>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</si>
  <si>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</si>
  <si>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</si>
  <si>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</si>
  <si>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</si>
  <si>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</si>
  <si>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</si>
  <si>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</si>
  <si>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</si>
  <si>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</si>
  <si>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</si>
  <si>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</si>
  <si>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</si>
  <si>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</si>
  <si>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</si>
  <si>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</si>
  <si>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</si>
  <si>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</si>
  <si>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</si>
  <si>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</si>
  <si>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</si>
  <si>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</si>
  <si>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</si>
  <si>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</si>
  <si>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</si>
  <si>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</si>
  <si>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</si>
  <si>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</si>
  <si>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</si>
  <si>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</si>
  <si>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</si>
  <si>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</si>
  <si>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</si>
  <si>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</si>
  <si>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</si>
  <si>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</si>
  <si>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</si>
  <si>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</si>
  <si>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</si>
  <si>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</si>
  <si>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</si>
  <si>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</si>
  <si>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</si>
  <si>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</si>
  <si>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</si>
  <si>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</si>
  <si>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</si>
  <si>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</si>
  <si>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</si>
  <si>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</si>
  <si>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</si>
  <si>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</si>
  <si>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</si>
  <si>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</si>
  <si>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</si>
  <si>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</si>
  <si>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</si>
  <si>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</si>
  <si>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</si>
  <si>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</si>
  <si>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</si>
  <si>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</si>
  <si>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</si>
  <si>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</si>
  <si>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</si>
  <si>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</si>
  <si>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</si>
  <si>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</si>
  <si>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</si>
  <si>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</si>
  <si>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</si>
  <si>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</si>
  <si>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</si>
  <si>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</si>
  <si>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</si>
  <si>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</si>
  <si>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</si>
  <si>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</si>
  <si>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</si>
  <si>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</si>
  <si>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</si>
  <si>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</si>
  <si>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</si>
  <si>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</si>
  <si>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</si>
  <si>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</si>
  <si>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</si>
  <si>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</si>
  <si>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</si>
  <si>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</si>
  <si>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</si>
  <si>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</si>
  <si>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</si>
  <si>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</si>
  <si>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</si>
  <si>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</si>
  <si>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</si>
  <si>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</si>
  <si>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</si>
  <si>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</si>
  <si>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</si>
  <si>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</si>
  <si>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</si>
  <si>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</si>
  <si>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</si>
  <si>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</si>
  <si>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</si>
  <si>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</si>
  <si>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</si>
  <si>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</si>
  <si>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</si>
  <si>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</si>
  <si>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</si>
  <si>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</si>
  <si>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</si>
  <si>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</si>
  <si>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</si>
  <si>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</si>
  <si>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</si>
  <si>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</si>
  <si>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</si>
  <si>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</si>
  <si>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</si>
  <si>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</si>
  <si>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</si>
  <si>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</si>
  <si>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</si>
  <si>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</si>
  <si>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</si>
  <si>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</si>
  <si>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</si>
  <si>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</si>
  <si>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</si>
  <si>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</si>
  <si>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</si>
  <si>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</si>
  <si>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</si>
  <si>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</si>
  <si>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</si>
  <si>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</si>
  <si>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</si>
  <si>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</si>
  <si>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</si>
  <si>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</si>
  <si>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</si>
  <si>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</si>
  <si>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</si>
  <si>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</si>
  <si>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</si>
  <si>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</si>
  <si>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</si>
  <si>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</si>
  <si>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</si>
  <si>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</si>
  <si>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</si>
  <si>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</si>
  <si>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</si>
  <si>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</si>
  <si>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</si>
  <si>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</si>
  <si>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</si>
  <si>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</si>
  <si>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</si>
  <si>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</si>
  <si>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</si>
  <si>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</si>
  <si>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</si>
  <si>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</si>
  <si>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</si>
  <si>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</si>
  <si>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</si>
  <si>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</si>
  <si>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</si>
  <si>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</si>
  <si>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</si>
  <si>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</si>
  <si>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</si>
  <si>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</si>
  <si>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</si>
  <si>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</si>
  <si>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</si>
  <si>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</si>
  <si>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</si>
  <si>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</si>
  <si>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</si>
  <si>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</si>
  <si>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</si>
  <si>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</si>
  <si>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</si>
  <si>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</si>
  <si>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</si>
  <si>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</si>
  <si>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</si>
  <si>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</si>
  <si>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</si>
  <si>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</si>
  <si>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</si>
  <si>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</si>
  <si>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</si>
  <si>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</si>
  <si>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</si>
  <si>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</si>
  <si>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</si>
  <si>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</si>
  <si>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</si>
  <si>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</si>
  <si>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</si>
  <si>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</si>
  <si>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</si>
  <si>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</si>
  <si>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</si>
  <si>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</si>
  <si>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</si>
  <si>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</si>
  <si>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</si>
  <si>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</si>
  <si>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</si>
  <si>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</si>
  <si>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</si>
  <si>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</si>
  <si>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</si>
  <si>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</si>
  <si>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</si>
  <si>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</si>
  <si>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</si>
  <si>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</si>
  <si>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</si>
  <si>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</si>
  <si>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</si>
  <si>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</si>
  <si>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</si>
  <si>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</si>
  <si>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</si>
  <si>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</si>
  <si>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</si>
  <si>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</si>
  <si>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</si>
  <si>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</si>
  <si>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</si>
  <si>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</si>
  <si>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</si>
  <si>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</si>
  <si>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</si>
  <si>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</si>
  <si>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</si>
  <si>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</si>
  <si>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</si>
  <si>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</si>
  <si>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</si>
  <si>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</si>
  <si>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</si>
  <si>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</si>
  <si>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</si>
  <si>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</si>
  <si>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</si>
  <si>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</si>
  <si>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</si>
  <si>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</si>
  <si>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</si>
  <si>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</si>
  <si>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</si>
  <si>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</si>
  <si>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</si>
  <si>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</si>
  <si>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</si>
  <si>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</si>
  <si>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</si>
  <si>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</si>
  <si>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</si>
  <si>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</si>
  <si>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</si>
  <si>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</si>
  <si>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</si>
  <si>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</si>
  <si>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</si>
  <si>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</si>
  <si>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</si>
  <si>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</si>
  <si>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</si>
  <si>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</si>
  <si>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</si>
  <si>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</si>
  <si>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</si>
  <si>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</si>
  <si>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</si>
  <si>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</si>
  <si>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</si>
  <si>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</si>
  <si>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</si>
  <si>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</si>
  <si>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</si>
  <si>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</si>
  <si>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</si>
  <si>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</si>
  <si>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</si>
  <si>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</si>
  <si>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</si>
  <si>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</si>
  <si>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</si>
  <si>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</si>
  <si>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</si>
  <si>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</si>
  <si>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</si>
  <si>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</si>
  <si>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</si>
  <si>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</si>
  <si>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</si>
  <si>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</si>
  <si>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</si>
  <si>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</si>
  <si>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</si>
  <si>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</si>
  <si>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</si>
  <si>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</si>
  <si>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</si>
  <si>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</si>
  <si>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</si>
  <si>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</si>
  <si>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</si>
  <si>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</si>
  <si>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</si>
  <si>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</si>
  <si>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</si>
  <si>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</si>
  <si>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</si>
  <si>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</si>
  <si>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</si>
  <si>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</si>
  <si>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</si>
  <si>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</si>
  <si>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</si>
  <si>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</si>
  <si>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</si>
  <si>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</si>
  <si>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</si>
  <si>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</si>
  <si>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</si>
  <si>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</si>
  <si>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</si>
  <si>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</si>
  <si>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</si>
  <si>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</si>
  <si>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</si>
  <si>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</si>
  <si>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</si>
  <si>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</si>
  <si>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</si>
  <si>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</si>
  <si>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</si>
  <si>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</si>
  <si>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</si>
  <si>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</si>
  <si>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</si>
  <si>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</si>
  <si>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</si>
  <si>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</si>
  <si>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</si>
  <si>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</si>
  <si>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</si>
  <si>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</si>
  <si>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</si>
  <si>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</si>
  <si>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</si>
  <si>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</si>
  <si>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</si>
  <si>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</si>
  <si>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</si>
  <si>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</si>
  <si>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</si>
  <si>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</si>
  <si>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</si>
  <si>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</si>
  <si>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</si>
  <si>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</si>
  <si>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</si>
  <si>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</si>
  <si>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</si>
  <si>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</si>
  <si>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</si>
  <si>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</si>
  <si>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</si>
  <si>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</si>
  <si>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</si>
  <si>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</si>
  <si>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</si>
  <si>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</si>
  <si>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</si>
  <si>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</si>
  <si>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</si>
  <si>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</si>
  <si>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</si>
  <si>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</si>
  <si>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</si>
  <si>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</si>
  <si>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</si>
  <si>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</si>
  <si>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</si>
  <si>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</si>
  <si>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</si>
  <si>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</si>
  <si>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</si>
  <si>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</si>
  <si>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</si>
  <si>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</si>
  <si>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</si>
  <si>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</si>
  <si>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</si>
  <si>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</si>
  <si>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</si>
  <si>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</si>
  <si>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</si>
  <si>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</si>
  <si>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</si>
  <si>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</si>
  <si>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</si>
  <si>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</si>
  <si>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</si>
  <si>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</si>
  <si>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</si>
  <si>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</si>
  <si>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</si>
  <si>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</si>
  <si>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</si>
  <si>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</si>
  <si>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</si>
  <si>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</si>
  <si>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</si>
  <si>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</si>
  <si>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</si>
  <si>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</si>
  <si>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</si>
  <si>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</si>
  <si>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</si>
  <si>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</si>
  <si>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</si>
  <si>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</si>
  <si>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</si>
  <si>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</si>
  <si>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</si>
  <si>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</si>
  <si>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</si>
  <si>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</si>
  <si>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</si>
  <si>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</si>
  <si>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</si>
  <si>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</si>
  <si>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</si>
  <si>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</si>
  <si>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</si>
  <si>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</si>
  <si>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</si>
  <si>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</si>
  <si>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</si>
  <si>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</si>
  <si>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</si>
  <si>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</si>
  <si>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</si>
  <si>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</si>
  <si>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</si>
  <si>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</si>
  <si>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</si>
  <si>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</si>
  <si>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</si>
  <si>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</si>
  <si>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</si>
  <si>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</si>
  <si>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</si>
  <si>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</si>
  <si>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</si>
  <si>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</si>
  <si>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</si>
  <si>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</si>
  <si>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</si>
  <si>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</si>
  <si>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</si>
  <si>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</si>
  <si>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</si>
  <si>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</si>
  <si>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</si>
  <si>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</si>
  <si>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</si>
  <si>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</si>
  <si>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</si>
  <si>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</si>
  <si>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</si>
  <si>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</si>
  <si>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</si>
  <si>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</si>
  <si>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</si>
  <si>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</si>
  <si>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</si>
  <si>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</si>
  <si>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</si>
  <si>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</si>
  <si>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</si>
  <si>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</si>
  <si>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</si>
  <si>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</si>
  <si>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</si>
  <si>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</si>
  <si>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</si>
  <si>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</si>
  <si>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</si>
  <si>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</si>
  <si>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</si>
  <si>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</si>
  <si>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</si>
  <si>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</si>
  <si>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</si>
  <si>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</si>
  <si>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</si>
  <si>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</si>
  <si>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</si>
  <si>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</si>
  <si>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</si>
  <si>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</si>
  <si>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</si>
  <si>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</si>
  <si>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</si>
  <si>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</si>
  <si>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</si>
  <si>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</si>
  <si>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</si>
  <si>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</si>
  <si>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</si>
  <si>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</si>
  <si>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</si>
  <si>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</si>
  <si>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</si>
  <si>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</si>
  <si>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</si>
  <si>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</si>
  <si>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</si>
  <si>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</si>
  <si>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</si>
  <si>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</si>
  <si>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</si>
  <si>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</si>
  <si>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</si>
  <si>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</si>
  <si>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</si>
  <si>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</si>
  <si>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</si>
  <si>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</si>
  <si>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</si>
  <si>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</si>
  <si>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</si>
  <si>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</si>
  <si>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</si>
  <si>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</si>
  <si>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</si>
  <si>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</si>
  <si>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</si>
  <si>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</si>
  <si>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</si>
  <si>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</si>
  <si>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</si>
  <si>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</si>
  <si>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</si>
  <si>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</si>
  <si>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</si>
  <si>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</si>
  <si>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</si>
  <si>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</si>
  <si>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</si>
  <si>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</si>
  <si>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</si>
  <si>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</si>
  <si>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</si>
  <si>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</si>
  <si>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</si>
  <si>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</si>
  <si>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</si>
  <si>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</si>
  <si>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</si>
  <si>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</si>
  <si>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</si>
  <si>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</si>
  <si>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</si>
  <si>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</si>
  <si>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</si>
  <si>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</si>
  <si>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</si>
  <si>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</si>
  <si>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</si>
  <si>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</si>
  <si>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</si>
  <si>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</si>
  <si>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</si>
  <si>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</si>
  <si>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</si>
  <si>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</si>
  <si>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</si>
  <si>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</si>
  <si>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</si>
  <si>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</si>
  <si>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</si>
  <si>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</si>
  <si>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</si>
  <si>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</si>
  <si>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</si>
  <si>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</si>
  <si>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</si>
  <si>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</si>
  <si>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</si>
  <si>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</si>
  <si>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</si>
  <si>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</si>
  <si>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</si>
  <si>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</si>
  <si>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</si>
  <si>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</si>
  <si>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</si>
  <si>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</si>
  <si>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</si>
  <si>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</si>
  <si>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</si>
  <si>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</si>
  <si>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</si>
  <si>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</si>
  <si>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</si>
  <si>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</si>
  <si>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</si>
  <si>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</si>
  <si>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</si>
  <si>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</si>
  <si>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</si>
  <si>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</si>
  <si>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</si>
  <si>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</si>
  <si>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</si>
  <si>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</si>
  <si>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</si>
  <si>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</si>
  <si>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</si>
  <si>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</si>
  <si>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</si>
  <si>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</si>
  <si>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</si>
  <si>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</si>
  <si>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</si>
  <si>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</si>
  <si>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</si>
  <si>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</si>
  <si>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</si>
  <si>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</si>
  <si>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</si>
  <si>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</si>
  <si>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</si>
  <si>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</si>
  <si>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</si>
  <si>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</si>
  <si>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</si>
  <si>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</si>
  <si>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</si>
  <si>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</si>
  <si>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</si>
  <si>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</si>
  <si>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</si>
  <si>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</si>
  <si>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</si>
  <si>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</si>
  <si>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</si>
  <si>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</si>
  <si>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</si>
  <si>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</si>
  <si>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</si>
  <si>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</si>
  <si>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</si>
  <si>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</si>
  <si>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</si>
  <si>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</si>
  <si>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</si>
  <si>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</si>
  <si>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</si>
  <si>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</si>
  <si>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</si>
  <si>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</si>
  <si>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</si>
  <si>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</si>
  <si>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</si>
  <si>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</si>
  <si>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</si>
  <si>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</si>
  <si>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</si>
  <si>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</si>
  <si>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</si>
  <si>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</si>
  <si>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</si>
  <si>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</si>
  <si>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</si>
  <si>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</si>
  <si>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</si>
  <si>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</si>
  <si>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</si>
  <si>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</si>
  <si>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</si>
  <si>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</si>
  <si>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</si>
  <si>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</si>
  <si>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</si>
  <si>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</si>
  <si>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</si>
  <si>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</si>
  <si>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</si>
  <si>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</si>
  <si>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</si>
  <si>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</si>
  <si>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</si>
  <si>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</si>
  <si>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</si>
  <si>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</si>
  <si>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</si>
  <si>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</si>
  <si>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</si>
  <si>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</si>
  <si>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</si>
  <si>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</si>
  <si>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</si>
  <si>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</si>
  <si>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</si>
  <si>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</si>
  <si>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</si>
  <si>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</si>
  <si>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</si>
  <si>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</si>
  <si>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</si>
  <si>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</si>
  <si>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</si>
  <si>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</si>
  <si>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</si>
  <si>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</si>
  <si>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</si>
  <si>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</si>
  <si>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</si>
  <si>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</si>
  <si>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</si>
  <si>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</si>
  <si>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</si>
  <si>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</si>
  <si>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</si>
  <si>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</si>
  <si>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</si>
  <si>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</si>
  <si>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</si>
  <si>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</si>
  <si>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</si>
  <si>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</si>
  <si>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</si>
  <si>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</si>
  <si>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</si>
  <si>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</si>
  <si>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</si>
  <si>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</si>
  <si>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</si>
  <si>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</si>
  <si>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</si>
  <si>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</si>
  <si>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</si>
  <si>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</si>
  <si>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</si>
  <si>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</si>
  <si>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</si>
  <si>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</si>
  <si>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</si>
  <si>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</si>
  <si>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</si>
  <si>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</si>
  <si>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</si>
  <si>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</si>
  <si>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</si>
  <si>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</si>
  <si>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</si>
  <si>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</si>
  <si>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</si>
  <si>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</si>
  <si>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</si>
  <si>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</si>
  <si>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</si>
  <si>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</si>
  <si>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</si>
  <si>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</si>
  <si>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</si>
  <si>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</si>
  <si>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</si>
  <si>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</si>
  <si>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</si>
  <si>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</si>
  <si>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</si>
  <si>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</si>
  <si>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</si>
  <si>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</si>
  <si>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</si>
  <si>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</si>
  <si>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</si>
  <si>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</si>
  <si>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</si>
  <si>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</si>
  <si>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</si>
  <si>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</si>
  <si>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</si>
  <si>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</si>
  <si>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</si>
  <si>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</si>
  <si>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</si>
  <si>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</si>
  <si>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</si>
  <si>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</si>
  <si>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</si>
  <si>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</si>
  <si>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</si>
  <si>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</si>
  <si>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</si>
  <si>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</si>
  <si>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</si>
  <si>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</si>
  <si>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</si>
  <si>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</si>
  <si>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</si>
  <si>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</si>
  <si>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</si>
  <si>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</si>
  <si>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</si>
  <si>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</si>
  <si>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</si>
  <si>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</si>
  <si>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</si>
  <si>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</si>
  <si>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</si>
  <si>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</si>
  <si>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</si>
  <si>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</si>
  <si>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</si>
  <si>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</si>
  <si>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</si>
  <si>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</si>
  <si>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</si>
  <si>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</si>
  <si>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</si>
  <si>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</si>
  <si>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</si>
  <si>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</si>
  <si>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</si>
  <si>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</si>
  <si>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</si>
  <si>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</si>
  <si>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</si>
  <si>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</si>
  <si>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</si>
  <si>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</si>
  <si>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</si>
  <si>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</si>
  <si>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</si>
  <si>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</si>
  <si>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</si>
  <si>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</si>
  <si>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</si>
  <si>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</si>
  <si>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</si>
  <si>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</si>
  <si>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</si>
  <si>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</si>
  <si>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</si>
  <si>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</si>
  <si>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</si>
  <si>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</si>
  <si>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</si>
  <si>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</si>
  <si>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</si>
  <si>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</si>
  <si>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</si>
  <si>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</si>
  <si>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</si>
  <si>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</si>
  <si>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</si>
  <si>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</si>
  <si>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</si>
  <si>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</si>
  <si>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</si>
  <si>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</si>
  <si>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</si>
  <si>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</si>
  <si>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</si>
  <si>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</si>
  <si>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</si>
  <si>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</si>
  <si>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</si>
  <si>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</si>
  <si>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</si>
  <si>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</si>
  <si>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</si>
  <si>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</si>
  <si>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</si>
  <si>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</si>
  <si>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</si>
  <si>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</si>
  <si>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</si>
  <si>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</si>
  <si>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</si>
  <si>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</si>
  <si>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</si>
  <si>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</si>
  <si>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</si>
  <si>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</si>
  <si>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</si>
  <si>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</si>
  <si>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</si>
  <si>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</si>
  <si>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</si>
  <si>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</si>
  <si>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</si>
  <si>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</si>
  <si>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</si>
  <si>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</si>
  <si>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</si>
  <si>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</si>
  <si>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</si>
  <si>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</si>
  <si>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</si>
  <si>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</si>
  <si>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</si>
  <si>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</si>
  <si>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</si>
  <si>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</si>
  <si>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</si>
  <si>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</si>
  <si>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</si>
  <si>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</si>
  <si>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</si>
  <si>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</si>
  <si>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</si>
  <si>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</si>
  <si>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</si>
  <si>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</si>
  <si>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</si>
  <si>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</si>
  <si>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</si>
  <si>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</si>
  <si>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</si>
  <si>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</si>
  <si>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</si>
  <si>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</si>
  <si>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</si>
  <si>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</si>
  <si>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</si>
  <si>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</si>
  <si>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</si>
  <si>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</si>
  <si>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</si>
  <si>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</si>
  <si>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</si>
  <si>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</si>
  <si>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</si>
  <si>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</si>
  <si>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</si>
  <si>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</si>
  <si>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</si>
  <si>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</si>
  <si>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</si>
  <si>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</si>
  <si>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</si>
  <si>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</si>
  <si>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</si>
  <si>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</si>
  <si>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</si>
  <si>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</si>
  <si>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</si>
  <si>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</si>
  <si>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</si>
  <si>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</si>
  <si>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</si>
  <si>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</si>
  <si>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</si>
  <si>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</si>
  <si>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</si>
  <si>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</si>
  <si>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</si>
  <si>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</si>
  <si>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</si>
  <si>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</si>
  <si>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</si>
  <si>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</si>
  <si>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</si>
  <si>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</si>
  <si>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</si>
  <si>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</si>
  <si>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</si>
  <si>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</si>
  <si>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</si>
  <si>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</si>
  <si>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</si>
  <si>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</si>
  <si>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</si>
  <si>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</si>
  <si>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</si>
  <si>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</si>
  <si>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</si>
  <si>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</si>
  <si>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</si>
  <si>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</si>
  <si>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</si>
  <si>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</si>
  <si>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</si>
  <si>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</si>
  <si>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</si>
  <si>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</si>
  <si>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</si>
  <si>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</si>
  <si>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</si>
  <si>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</si>
  <si>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</si>
  <si>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</si>
  <si>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</si>
  <si>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</si>
  <si>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</si>
  <si>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</si>
  <si>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</si>
  <si>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</si>
  <si>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</si>
  <si>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</si>
  <si>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</si>
  <si>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</si>
  <si>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</si>
  <si>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</si>
  <si>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</si>
  <si>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</si>
  <si>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</si>
  <si>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</si>
  <si>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</si>
  <si>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</si>
  <si>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</si>
  <si>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</si>
  <si>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</si>
  <si>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</si>
  <si>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</si>
  <si>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</si>
  <si>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</si>
  <si>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</si>
  <si>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</si>
  <si>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</si>
  <si>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</si>
  <si>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</si>
  <si>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</si>
  <si>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</si>
  <si>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</si>
  <si>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</si>
  <si>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</si>
  <si>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</si>
  <si>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</si>
  <si>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</si>
  <si>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</si>
  <si>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</si>
  <si>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</si>
  <si>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</si>
  <si>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</si>
  <si>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</si>
  <si>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</si>
  <si>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</si>
  <si>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</si>
  <si>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</si>
  <si>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</si>
  <si>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</si>
  <si>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</si>
  <si>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</si>
  <si>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</si>
  <si>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</si>
  <si>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</si>
  <si>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</si>
  <si>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</si>
  <si>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</si>
  <si>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</si>
  <si>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</si>
  <si>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</si>
  <si>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</si>
  <si>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</si>
  <si>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</si>
  <si>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</si>
  <si>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</si>
  <si>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</si>
  <si>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</si>
  <si>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</si>
  <si>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</si>
  <si>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</si>
  <si>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</si>
  <si>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</si>
  <si>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</si>
  <si>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</si>
  <si>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</si>
  <si>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</si>
  <si>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</si>
  <si>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</si>
  <si>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</si>
  <si>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</si>
  <si>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</si>
  <si>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</si>
  <si>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</si>
  <si>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</si>
  <si>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</si>
  <si>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</si>
  <si>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</si>
  <si>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</si>
  <si>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</si>
  <si>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</si>
  <si>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</si>
  <si>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</si>
  <si>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</si>
  <si>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</si>
  <si>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</si>
  <si>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</si>
  <si>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</si>
  <si>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</si>
  <si>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</si>
  <si>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</si>
  <si>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</si>
  <si>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</si>
  <si>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</si>
  <si>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</si>
  <si>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</si>
  <si>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</si>
  <si>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</si>
  <si>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</si>
  <si>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</si>
  <si>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</si>
  <si>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</si>
  <si>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</si>
  <si>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</si>
  <si>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</si>
  <si>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</si>
  <si>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</si>
  <si>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</si>
  <si>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</si>
  <si>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</si>
  <si>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</si>
  <si>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</si>
  <si>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</si>
  <si>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</si>
  <si>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</si>
  <si>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</si>
  <si>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</si>
  <si>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</si>
  <si>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</si>
  <si>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</si>
  <si>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</si>
  <si>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</si>
  <si>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</si>
  <si>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</si>
  <si>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</si>
  <si>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</si>
  <si>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</si>
  <si>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</si>
  <si>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</si>
  <si>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</si>
  <si>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</si>
  <si>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</si>
  <si>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</si>
  <si>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</si>
  <si>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</si>
  <si>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</si>
  <si>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</si>
  <si>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</si>
  <si>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</si>
  <si>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</si>
  <si>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</si>
  <si>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</si>
  <si>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</si>
  <si>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</si>
  <si>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</si>
  <si>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</si>
  <si>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</si>
  <si>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</si>
  <si>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</si>
  <si>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</si>
  <si>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</si>
  <si>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</si>
  <si>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</si>
  <si>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</si>
  <si>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</si>
  <si>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</si>
  <si>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</si>
  <si>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</si>
  <si>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</si>
  <si>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</si>
  <si>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</si>
  <si>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</si>
  <si>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</si>
  <si>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</si>
  <si>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</si>
  <si>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</si>
  <si>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</si>
  <si>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</si>
  <si>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</si>
  <si>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</si>
  <si>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</si>
  <si>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</si>
  <si>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</si>
  <si>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</si>
  <si>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</si>
  <si>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</si>
  <si>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</si>
  <si>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</si>
  <si>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</si>
  <si>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</si>
  <si>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</si>
  <si>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</si>
  <si>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</si>
  <si>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</si>
  <si>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</si>
  <si>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</si>
  <si>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</si>
  <si>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</si>
  <si>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</si>
  <si>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</si>
  <si>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</si>
  <si>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</si>
  <si>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</si>
  <si>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</si>
  <si>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</si>
  <si>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</si>
  <si>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</si>
  <si>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</si>
  <si>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</si>
  <si>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</si>
  <si>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</si>
  <si>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</si>
  <si>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</si>
  <si>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</si>
  <si>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</si>
  <si>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</si>
  <si>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</si>
  <si>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</si>
  <si>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</si>
  <si>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</si>
  <si>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</si>
  <si>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</si>
  <si>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</si>
  <si>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</si>
  <si>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</si>
  <si>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</si>
  <si>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</si>
  <si>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</si>
  <si>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</si>
  <si>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</si>
  <si>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</si>
  <si>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</si>
  <si>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</si>
  <si>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</si>
  <si>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</si>
  <si>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</si>
  <si>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</si>
  <si>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</si>
  <si>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</si>
  <si>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</si>
  <si>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</si>
  <si>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</si>
  <si>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</si>
  <si>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</si>
  <si>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</si>
  <si>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</si>
  <si>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</si>
  <si>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</si>
  <si>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</si>
  <si>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</si>
  <si>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</si>
  <si>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</si>
  <si>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</si>
  <si>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</si>
  <si>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</si>
  <si>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</si>
  <si>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</si>
  <si>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</si>
  <si>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</si>
  <si>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</si>
  <si>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</si>
  <si>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</si>
  <si>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</si>
  <si>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</si>
  <si>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</si>
  <si>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</si>
  <si>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</si>
  <si>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</si>
  <si>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</si>
  <si>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</si>
  <si>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</si>
  <si>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</si>
  <si>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</si>
  <si>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</si>
  <si>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</si>
  <si>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</si>
  <si>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</si>
  <si>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</si>
  <si>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</si>
  <si>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</si>
  <si>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</si>
  <si>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</si>
  <si>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</si>
  <si>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</si>
  <si>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</si>
  <si>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</si>
  <si>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</si>
  <si>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</si>
  <si>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</si>
  <si>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</si>
  <si>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</si>
  <si>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</si>
  <si>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</si>
  <si>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</si>
  <si>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</si>
  <si>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</si>
  <si>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</si>
  <si>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</si>
  <si>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</si>
  <si>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</si>
  <si>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</si>
  <si>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</si>
  <si>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</si>
  <si>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</si>
  <si>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</si>
  <si>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</si>
  <si>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</si>
  <si>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</si>
  <si>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</si>
  <si>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</si>
  <si>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</si>
  <si>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</si>
  <si>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</si>
  <si>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</si>
  <si>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</si>
  <si>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</si>
  <si>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</si>
  <si>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</si>
  <si>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</si>
  <si>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</si>
  <si>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</si>
  <si>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</si>
  <si>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</si>
  <si>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</si>
  <si>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</si>
  <si>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</si>
  <si>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</si>
  <si>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</si>
  <si>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</si>
  <si>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</si>
  <si>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</si>
  <si>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</si>
  <si>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</si>
  <si>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</si>
  <si>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</si>
  <si>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</si>
  <si>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</si>
  <si>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</si>
  <si>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</si>
  <si>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</si>
  <si>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</si>
  <si>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</si>
  <si>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</si>
  <si>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</si>
  <si>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</si>
  <si>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</si>
  <si>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</si>
  <si>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</si>
  <si>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</si>
  <si>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</si>
  <si>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</si>
  <si>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</si>
  <si>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</si>
  <si>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</si>
  <si>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</si>
  <si>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</si>
  <si>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</si>
  <si>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</si>
  <si>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</si>
  <si>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</si>
  <si>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</si>
  <si>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</si>
  <si>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</si>
  <si>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</si>
  <si>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</si>
  <si>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</si>
  <si>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</si>
  <si>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</si>
  <si>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</si>
  <si>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</si>
  <si>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</si>
  <si>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</si>
  <si>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</si>
  <si>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</si>
  <si>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</si>
  <si>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</si>
  <si>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</si>
  <si>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</si>
  <si>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</si>
  <si>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</si>
  <si>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</si>
  <si>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</si>
  <si>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</si>
  <si>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</si>
  <si>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</si>
  <si>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</si>
  <si>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</si>
  <si>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</si>
  <si>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</si>
  <si>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</si>
  <si>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</si>
  <si>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</si>
  <si>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</si>
  <si>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</si>
  <si>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</si>
  <si>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</si>
  <si>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</si>
  <si>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</si>
  <si>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</si>
  <si>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</si>
  <si>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</si>
  <si>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</si>
  <si>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</si>
  <si>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</si>
  <si>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</si>
  <si>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</si>
  <si>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</si>
  <si>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</si>
  <si>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</si>
  <si>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</si>
  <si>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</si>
  <si>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</si>
  <si>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</si>
  <si>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</si>
  <si>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</si>
  <si>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</si>
  <si>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</si>
  <si>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</si>
  <si>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</si>
  <si>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</si>
  <si>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</si>
  <si>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</si>
  <si>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</si>
  <si>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</si>
  <si>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</si>
  <si>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</si>
  <si>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</si>
  <si>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</si>
  <si>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</si>
  <si>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</si>
  <si>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</si>
  <si>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</si>
  <si>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</si>
  <si>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</si>
  <si>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</si>
  <si>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</si>
  <si>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</si>
  <si>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</si>
  <si>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</si>
  <si>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</si>
  <si>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</si>
  <si>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</si>
  <si>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</si>
  <si>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</si>
  <si>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</si>
  <si>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</si>
  <si>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</si>
  <si>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</si>
  <si>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</si>
  <si>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</si>
  <si>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</si>
  <si>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</si>
  <si>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</si>
  <si>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</si>
  <si>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</si>
  <si>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</si>
  <si>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</si>
  <si>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</si>
  <si>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</si>
  <si>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</si>
  <si>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</si>
  <si>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</si>
  <si>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</si>
  <si>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</si>
  <si>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</si>
  <si>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</si>
  <si>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</si>
  <si>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</si>
  <si>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</si>
  <si>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</si>
  <si>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</si>
  <si>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</si>
  <si>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</si>
  <si>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</si>
  <si>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</si>
  <si>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</si>
  <si>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</si>
  <si>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</si>
  <si>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</si>
  <si>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</si>
  <si>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</si>
  <si>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</si>
  <si>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</si>
  <si>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</si>
  <si>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</si>
  <si>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</si>
  <si>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</si>
  <si>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</si>
  <si>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</si>
  <si>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</si>
  <si>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</si>
  <si>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</si>
  <si>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</si>
  <si>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</si>
  <si>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</si>
  <si>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</si>
  <si>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</si>
  <si>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</si>
  <si>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</si>
  <si>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</si>
  <si>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</si>
  <si>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</si>
  <si>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</si>
  <si>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</si>
  <si>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</si>
  <si>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</si>
  <si>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</si>
  <si>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</si>
  <si>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</si>
  <si>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</si>
  <si>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</si>
  <si>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</si>
  <si>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</si>
  <si>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</si>
  <si>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</si>
  <si>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</si>
  <si>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</si>
  <si>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</si>
  <si>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</si>
  <si>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</si>
  <si>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</si>
  <si>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</si>
  <si>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</si>
  <si>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</si>
  <si>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</si>
  <si>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</si>
  <si>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</si>
  <si>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</si>
  <si>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</si>
  <si>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</si>
  <si>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</si>
  <si>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</si>
  <si>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</si>
  <si>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</si>
  <si>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</si>
  <si>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</si>
  <si>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</si>
  <si>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</si>
  <si>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</si>
  <si>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</si>
  <si>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</si>
  <si>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</si>
  <si>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</si>
  <si>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</si>
  <si>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</si>
  <si>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</si>
  <si>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</si>
  <si>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</si>
  <si>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</si>
  <si>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</si>
  <si>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</si>
  <si>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</si>
  <si>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</si>
  <si>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</si>
  <si>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</si>
  <si>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</si>
  <si>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</si>
  <si>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</si>
  <si>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</si>
  <si>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</si>
  <si>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</si>
  <si>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</si>
  <si>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</si>
  <si>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</si>
  <si>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</si>
  <si>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</si>
  <si>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</si>
  <si>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</si>
  <si>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</si>
  <si>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</si>
  <si>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</si>
  <si>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</si>
  <si>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</si>
  <si>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</si>
  <si>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</si>
  <si>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</si>
  <si>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</si>
  <si>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</si>
  <si>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</si>
  <si>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</si>
  <si>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</si>
  <si>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</si>
  <si>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</si>
  <si>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</si>
  <si>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</si>
  <si>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</si>
  <si>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</si>
  <si>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</si>
  <si>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</si>
  <si>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</si>
  <si>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</si>
  <si>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</si>
  <si>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</si>
  <si>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</si>
  <si>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</si>
  <si>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</si>
  <si>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</si>
  <si>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</si>
  <si>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</si>
  <si>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</si>
  <si>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</si>
  <si>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</si>
  <si>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</si>
  <si>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</si>
  <si>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</si>
  <si>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</si>
  <si>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</si>
  <si>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</si>
  <si>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</si>
  <si>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</si>
  <si>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</si>
  <si>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</si>
  <si>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</si>
  <si>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</si>
  <si>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</si>
  <si>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</si>
  <si>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</si>
  <si>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</si>
  <si>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</si>
  <si>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</si>
  <si>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</si>
  <si>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</si>
  <si>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</si>
  <si>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</si>
  <si>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</si>
  <si>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</si>
  <si>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</si>
  <si>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</si>
  <si>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</si>
  <si>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</si>
  <si>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</si>
  <si>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</si>
  <si>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</si>
  <si>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</si>
  <si>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</si>
  <si>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</si>
  <si>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</si>
  <si>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</si>
  <si>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</si>
  <si>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</si>
  <si>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</si>
  <si>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</si>
  <si>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</si>
  <si>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</si>
  <si>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</si>
  <si>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</si>
  <si>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</si>
  <si>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</si>
  <si>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</si>
  <si>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</si>
  <si>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</si>
  <si>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</si>
  <si>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</si>
  <si>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</si>
  <si>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</si>
  <si>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</si>
  <si>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</si>
  <si>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</si>
  <si>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</si>
  <si>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</si>
  <si>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</si>
  <si>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</si>
  <si>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</si>
  <si>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</si>
  <si>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</si>
  <si>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</si>
  <si>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</si>
  <si>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</si>
  <si>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</si>
  <si>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</si>
  <si>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</si>
  <si>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</si>
  <si>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</si>
  <si>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</si>
  <si>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</si>
  <si>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</si>
  <si>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</si>
  <si>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</si>
  <si>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</si>
  <si>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</si>
  <si>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</si>
  <si>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</si>
  <si>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</si>
  <si>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</si>
  <si>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</si>
  <si>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</si>
  <si>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</si>
  <si>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</si>
  <si>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</si>
  <si>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</si>
  <si>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</si>
  <si>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</si>
  <si>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</si>
  <si>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</si>
  <si>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</si>
  <si>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</si>
  <si>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</si>
  <si>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</si>
  <si>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</si>
  <si>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</si>
  <si>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</si>
  <si>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</si>
  <si>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</si>
  <si>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</si>
  <si>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</si>
  <si>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</si>
  <si>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</si>
  <si>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</si>
  <si>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</si>
  <si>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</si>
  <si>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</si>
  <si>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</si>
  <si>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</si>
  <si>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</si>
  <si>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</si>
  <si>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</si>
  <si>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</si>
  <si>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</si>
  <si>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</si>
  <si>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</si>
  <si>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</si>
  <si>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</si>
  <si>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</si>
  <si>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</si>
  <si>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</si>
  <si>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</si>
  <si>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</si>
  <si>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</si>
  <si>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</si>
  <si>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</si>
  <si>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</si>
  <si>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</si>
  <si>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</si>
  <si>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</si>
  <si>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</si>
  <si>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</si>
  <si>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</si>
  <si>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</si>
  <si>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</si>
  <si>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</si>
  <si>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</si>
  <si>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</si>
  <si>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</si>
  <si>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</si>
  <si>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</si>
  <si>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</si>
  <si>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</si>
  <si>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</si>
  <si>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</si>
  <si>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</si>
  <si>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</si>
  <si>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</si>
  <si>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</si>
  <si>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</si>
  <si>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</si>
  <si>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</si>
  <si>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</si>
  <si>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</si>
  <si>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</si>
  <si>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</si>
  <si>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</si>
  <si>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</si>
  <si>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</si>
  <si>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</si>
  <si>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</si>
  <si>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</si>
  <si>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</si>
  <si>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</si>
  <si>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</si>
  <si>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</si>
  <si>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</si>
  <si>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</si>
  <si>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</si>
  <si>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</si>
  <si>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</si>
  <si>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</si>
  <si>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</si>
  <si>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</si>
  <si>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</si>
  <si>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</si>
  <si>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</si>
  <si>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</si>
  <si>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</si>
  <si>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</si>
  <si>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</si>
  <si>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</si>
  <si>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</si>
  <si>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</si>
  <si>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</si>
  <si>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</si>
  <si>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</si>
  <si>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</si>
  <si>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</si>
  <si>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</si>
  <si>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</si>
  <si>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</si>
  <si>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</si>
  <si>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</si>
  <si>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</si>
  <si>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</si>
  <si>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</si>
  <si>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</si>
  <si>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</si>
  <si>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</si>
  <si>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</si>
  <si>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</si>
  <si>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</si>
  <si>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</si>
  <si>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</si>
  <si>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</si>
  <si>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</si>
  <si>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</si>
  <si>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</si>
  <si>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</si>
  <si>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</si>
  <si>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</si>
  <si>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</si>
  <si>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</si>
  <si>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</si>
  <si>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</si>
  <si>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</si>
  <si>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</si>
  <si>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</si>
  <si>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</si>
  <si>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</si>
  <si>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</si>
  <si>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</si>
  <si>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</si>
  <si>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</si>
  <si>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</si>
  <si>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</si>
  <si>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</si>
  <si>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</si>
  <si>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</si>
  <si>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</si>
  <si>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</si>
  <si>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</si>
  <si>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</si>
  <si>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</si>
  <si>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</si>
  <si>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</si>
  <si>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</si>
  <si>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</si>
  <si>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</si>
  <si>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</si>
  <si>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</si>
  <si>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</si>
  <si>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</si>
  <si>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</si>
  <si>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</si>
  <si>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</si>
  <si>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</si>
  <si>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</si>
  <si>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</si>
  <si>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</si>
  <si>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</si>
  <si>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</si>
  <si>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</si>
  <si>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</si>
  <si>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</si>
  <si>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</si>
  <si>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</si>
  <si>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</si>
  <si>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</si>
  <si>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</si>
  <si>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</si>
  <si>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</si>
  <si>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</si>
  <si>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</si>
  <si>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</si>
  <si>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</si>
  <si>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</si>
  <si>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</si>
  <si>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</si>
  <si>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</si>
  <si>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</si>
  <si>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</si>
  <si>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</si>
  <si>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</si>
  <si>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</si>
  <si>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</si>
  <si>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</si>
  <si>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</si>
  <si>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</si>
  <si>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</si>
  <si>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</si>
  <si>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</si>
  <si>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</si>
  <si>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</si>
  <si>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</si>
  <si>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</si>
  <si>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</si>
  <si>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</si>
  <si>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</si>
  <si>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</si>
  <si>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</si>
  <si>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</si>
  <si>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</si>
  <si>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</si>
  <si>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</si>
  <si>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</si>
  <si>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</si>
  <si>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</si>
  <si>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</si>
  <si>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</si>
  <si>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</si>
  <si>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</si>
  <si>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</si>
  <si>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</si>
  <si>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</si>
  <si>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</si>
  <si>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</si>
  <si>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</si>
  <si>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</si>
  <si>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</si>
  <si>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</si>
  <si>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</si>
  <si>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</si>
  <si>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</si>
  <si>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</si>
  <si>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</si>
  <si>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</si>
  <si>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</si>
  <si>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</si>
  <si>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</si>
  <si>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</si>
  <si>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</si>
  <si>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</si>
  <si>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</si>
  <si>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</si>
  <si>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</si>
  <si>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</si>
  <si>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</si>
  <si>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</si>
  <si>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</si>
  <si>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</si>
  <si>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</si>
  <si>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</si>
  <si>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</si>
  <si>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</si>
  <si>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</si>
  <si>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</si>
  <si>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</si>
  <si>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</si>
  <si>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</si>
  <si>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</si>
  <si>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</si>
  <si>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</si>
  <si>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</si>
  <si>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</si>
  <si>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</si>
  <si>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</si>
  <si>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</si>
  <si>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</si>
  <si>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</si>
  <si>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</si>
  <si>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</si>
  <si>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</si>
  <si>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</si>
  <si>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</si>
  <si>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</si>
  <si>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</si>
  <si>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</si>
  <si>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</si>
  <si>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</si>
  <si>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</si>
  <si>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</si>
  <si>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</si>
  <si>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</si>
  <si>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</si>
  <si>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</si>
  <si>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</si>
  <si>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</si>
  <si>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</si>
  <si>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</si>
  <si>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</si>
  <si>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</si>
  <si>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</si>
  <si>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</si>
  <si>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</si>
  <si>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</si>
  <si>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</si>
  <si>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</si>
  <si>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</si>
  <si>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</si>
  <si>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</si>
  <si>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</si>
  <si>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</si>
  <si>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</si>
  <si>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</si>
  <si>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</si>
  <si>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</si>
  <si>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</si>
  <si>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</si>
  <si>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</si>
  <si>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</si>
  <si>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</si>
  <si>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</si>
  <si>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</si>
  <si>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</si>
  <si>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</si>
  <si>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</si>
  <si>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</si>
  <si>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</si>
  <si>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</si>
  <si>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</si>
  <si>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</si>
  <si>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</si>
  <si>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</si>
  <si>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</si>
  <si>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</si>
  <si>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</si>
  <si>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</si>
  <si>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</si>
  <si>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</si>
  <si>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</si>
  <si>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</si>
  <si>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</si>
  <si>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</si>
  <si>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</si>
  <si>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</si>
  <si>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</si>
  <si>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</si>
  <si>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</si>
  <si>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</si>
  <si>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</si>
  <si>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</si>
  <si>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</si>
  <si>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</si>
  <si>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</si>
  <si>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</si>
  <si>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</si>
  <si>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</si>
  <si>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</si>
  <si>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</si>
  <si>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</si>
  <si>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</si>
  <si>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</si>
  <si>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</si>
  <si>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</si>
  <si>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</si>
  <si>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</si>
  <si>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</si>
  <si>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</si>
  <si>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</si>
  <si>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</si>
  <si>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</si>
  <si>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</si>
  <si>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</si>
  <si>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</si>
  <si>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</si>
  <si>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</si>
  <si>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</si>
  <si>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</si>
  <si>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</si>
  <si>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</si>
  <si>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</si>
  <si>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</si>
  <si>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</si>
  <si>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</si>
  <si>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</si>
  <si>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</si>
  <si>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</si>
  <si>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</si>
  <si>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</si>
  <si>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</si>
  <si>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</si>
  <si>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</si>
  <si>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</si>
  <si>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</si>
  <si>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</si>
  <si>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</si>
  <si>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</si>
  <si>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</si>
  <si>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</si>
  <si>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</si>
  <si>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</si>
  <si>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</si>
  <si>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</si>
  <si>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</si>
  <si>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</si>
  <si>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</si>
  <si>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</si>
  <si>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</si>
  <si>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</si>
  <si>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</si>
  <si>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</si>
  <si>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</si>
  <si>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</si>
  <si>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</si>
  <si>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</si>
  <si>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</si>
  <si>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</si>
  <si>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</si>
  <si>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</si>
  <si>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</si>
  <si>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</si>
  <si>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</si>
  <si>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</si>
  <si>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</si>
  <si>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</si>
  <si>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</si>
  <si>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</si>
  <si>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</si>
  <si>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</si>
  <si>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</si>
  <si>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</si>
  <si>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</si>
  <si>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</si>
  <si>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</si>
  <si>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</si>
  <si>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</si>
  <si>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</si>
  <si>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</si>
  <si>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</si>
  <si>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</si>
  <si>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</si>
  <si>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</si>
  <si>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</si>
  <si>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</si>
  <si>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</si>
  <si>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</si>
  <si>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</si>
  <si>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</si>
  <si>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</si>
  <si>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</si>
  <si>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</si>
  <si>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</si>
  <si>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</si>
  <si>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</si>
  <si>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</si>
  <si>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</si>
  <si>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</si>
  <si>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</si>
  <si>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</si>
  <si>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</si>
  <si>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</si>
  <si>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</si>
  <si>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</si>
  <si>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</si>
  <si>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</si>
  <si>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</si>
  <si>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</si>
  <si>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</si>
  <si>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</si>
  <si>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</si>
  <si>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</si>
  <si>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</si>
  <si>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</si>
  <si>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</si>
  <si>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</si>
  <si>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</si>
  <si>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</si>
  <si>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</si>
  <si>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</si>
  <si>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</si>
  <si>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</si>
  <si>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</si>
  <si>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</si>
  <si>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</si>
  <si>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</si>
  <si>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</si>
  <si>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</si>
  <si>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</si>
  <si>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</si>
  <si>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</si>
  <si>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</si>
  <si>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</si>
  <si>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</si>
  <si>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</si>
  <si>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</si>
  <si>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</si>
  <si>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</si>
  <si>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</si>
  <si>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</si>
  <si>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</si>
  <si>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</si>
  <si>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</si>
  <si>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</si>
  <si>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</si>
  <si>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</si>
  <si>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</si>
  <si>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</si>
  <si>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</si>
  <si>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</si>
  <si>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</si>
  <si>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</si>
  <si>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</si>
  <si>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</si>
  <si>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</si>
  <si>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</si>
  <si>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</si>
  <si>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</si>
  <si>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</si>
  <si>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</si>
  <si>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</si>
  <si>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</si>
  <si>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</si>
  <si>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</si>
  <si>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</si>
  <si>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</si>
  <si>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</si>
  <si>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</si>
  <si>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</si>
  <si>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</si>
  <si>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</si>
  <si>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</si>
  <si>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</si>
  <si>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</si>
  <si>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</si>
  <si>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</si>
  <si>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</si>
  <si>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</si>
  <si>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</si>
  <si>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</si>
  <si>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</si>
  <si>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</si>
  <si>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</si>
  <si>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</si>
  <si>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</si>
  <si>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</si>
  <si>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</si>
  <si>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</si>
  <si>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</si>
  <si>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</si>
  <si>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</si>
  <si>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</si>
  <si>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</si>
  <si>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</si>
  <si>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</si>
  <si>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</si>
  <si>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</si>
  <si>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</si>
  <si>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</si>
  <si>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</si>
  <si>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</si>
  <si>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</si>
  <si>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</si>
  <si>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</si>
  <si>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</si>
  <si>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</si>
  <si>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</si>
  <si>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</si>
  <si>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</si>
  <si>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</si>
  <si>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</si>
  <si>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</si>
  <si>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</si>
  <si>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</si>
  <si>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</si>
  <si>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</si>
  <si>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</si>
  <si>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</si>
  <si>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</si>
  <si>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</si>
  <si>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</si>
  <si>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</si>
  <si>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</si>
  <si>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</si>
  <si>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</si>
  <si>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</si>
  <si>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</si>
  <si>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</si>
  <si>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</si>
  <si>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</si>
  <si>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</si>
  <si>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</si>
  <si>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</si>
  <si>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</si>
  <si>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</si>
  <si>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</si>
  <si>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</si>
  <si>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</si>
  <si>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</si>
  <si>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</si>
  <si>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</si>
  <si>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</si>
  <si>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</si>
  <si>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</si>
  <si>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</si>
  <si>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</si>
  <si>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</si>
  <si>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</si>
  <si>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</si>
  <si>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</si>
  <si>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</si>
  <si>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</si>
  <si>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</si>
  <si>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</si>
  <si>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</si>
  <si>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</si>
  <si>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</si>
  <si>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</si>
  <si>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</si>
  <si>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</si>
  <si>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</si>
  <si>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</si>
  <si>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</si>
  <si>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</si>
  <si>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</si>
  <si>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</si>
  <si>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</si>
  <si>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</si>
  <si>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</si>
  <si>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</si>
  <si>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</si>
  <si>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</si>
  <si>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</si>
  <si>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</si>
  <si>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</si>
  <si>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</si>
  <si>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</si>
  <si>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</si>
  <si>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</si>
  <si>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</si>
  <si>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</si>
  <si>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</si>
  <si>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</si>
  <si>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</si>
  <si>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</si>
  <si>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</si>
  <si>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</si>
  <si>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</si>
  <si>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</si>
  <si>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</si>
  <si>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</si>
  <si>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</si>
  <si>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</si>
  <si>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</si>
  <si>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</si>
  <si>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</si>
  <si>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</si>
  <si>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</si>
  <si>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</si>
  <si>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</si>
  <si>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</si>
  <si>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</si>
  <si>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</si>
  <si>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</si>
  <si>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</si>
  <si>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</si>
  <si>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</si>
  <si>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</si>
  <si>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</si>
  <si>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</si>
  <si>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</si>
  <si>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</si>
  <si>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</si>
  <si>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</si>
  <si>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</si>
  <si>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</si>
  <si>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</si>
  <si>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</si>
  <si>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</si>
  <si>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</si>
  <si>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</si>
  <si>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</si>
  <si>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</si>
  <si>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</si>
  <si>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</si>
  <si>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</si>
  <si>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</si>
  <si>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</si>
  <si>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</si>
  <si>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</si>
  <si>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</si>
  <si>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</si>
  <si>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</si>
  <si>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</si>
  <si>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</si>
  <si>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</si>
  <si>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</si>
  <si>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</si>
  <si>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</si>
  <si>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</si>
  <si>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</si>
  <si>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</si>
  <si>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</si>
  <si>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</si>
  <si>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</si>
  <si>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</si>
  <si>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</si>
  <si>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</si>
  <si>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</si>
  <si>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</si>
  <si>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</si>
  <si>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</si>
  <si>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</si>
  <si>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</si>
  <si>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</si>
  <si>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</si>
  <si>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</si>
  <si>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</si>
  <si>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</si>
  <si>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</si>
  <si>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</si>
  <si>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</si>
  <si>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</si>
  <si>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</si>
  <si>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</si>
  <si>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</si>
  <si>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</si>
  <si>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</si>
  <si>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</si>
  <si>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</si>
  <si>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</si>
  <si>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</si>
  <si>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</si>
  <si>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</si>
  <si>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</si>
  <si>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</si>
  <si>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</si>
  <si>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</si>
  <si>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</si>
  <si>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</si>
  <si>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</si>
  <si>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</si>
  <si>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</si>
  <si>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</si>
  <si>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</si>
  <si>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</si>
  <si>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</si>
  <si>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</si>
  <si>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</si>
  <si>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</si>
  <si>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</si>
  <si>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</si>
  <si>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</si>
  <si>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</si>
  <si>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</si>
  <si>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</si>
  <si>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</si>
  <si>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</si>
  <si>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</si>
  <si>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</si>
  <si>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</si>
  <si>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</si>
  <si>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</si>
  <si>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</si>
  <si>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</si>
  <si>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</si>
  <si>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</si>
  <si>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</si>
  <si>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</si>
  <si>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</si>
  <si>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</si>
  <si>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</si>
  <si>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</si>
  <si>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</si>
  <si>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</si>
  <si>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</si>
  <si>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</si>
  <si>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</si>
  <si>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</si>
  <si>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</si>
  <si>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</si>
  <si>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</si>
  <si>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</si>
  <si>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</si>
  <si>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</si>
  <si>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</si>
  <si>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</si>
  <si>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</si>
  <si>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</si>
  <si>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</si>
  <si>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</si>
  <si>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</si>
  <si>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</si>
  <si>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</si>
  <si>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</si>
  <si>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</si>
  <si>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</si>
  <si>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</si>
  <si>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</si>
  <si>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</si>
  <si>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</si>
  <si>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</si>
  <si>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</si>
  <si>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</si>
  <si>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</si>
  <si>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</si>
  <si>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</si>
  <si>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</si>
  <si>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</si>
  <si>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</si>
  <si>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</si>
  <si>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</si>
  <si>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</si>
  <si>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</si>
  <si>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</si>
  <si>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</si>
  <si>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</si>
  <si>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</si>
  <si>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</si>
  <si>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</si>
  <si>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</si>
  <si>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</si>
  <si>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</si>
  <si>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</si>
  <si>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</si>
  <si>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</si>
  <si>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</si>
  <si>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</si>
  <si>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</si>
  <si>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</si>
  <si>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</si>
  <si>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</si>
  <si>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</si>
  <si>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</si>
  <si>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</si>
  <si>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</si>
  <si>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</si>
  <si>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</si>
  <si>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</si>
  <si>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</si>
  <si>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</si>
  <si>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</si>
  <si>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</si>
  <si>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</si>
  <si>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</si>
  <si>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</si>
  <si>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</si>
  <si>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</si>
  <si>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</si>
  <si>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</si>
  <si>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</si>
  <si>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</si>
  <si>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</si>
  <si>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</si>
  <si>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</si>
  <si>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</si>
  <si>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</si>
  <si>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</si>
  <si>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</si>
  <si>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</si>
  <si>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</si>
  <si>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</si>
  <si>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</si>
  <si>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</si>
  <si>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</si>
  <si>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</si>
  <si>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</si>
  <si>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</si>
  <si>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</si>
  <si>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</si>
  <si>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</si>
  <si>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</si>
  <si>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</si>
  <si>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</si>
  <si>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</si>
  <si>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</si>
  <si>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</si>
  <si>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</si>
  <si>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</si>
  <si>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</si>
  <si>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</si>
  <si>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</si>
  <si>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</si>
  <si>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</si>
  <si>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</si>
  <si>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</si>
  <si>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</si>
  <si>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</si>
  <si>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</si>
  <si>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</si>
  <si>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</si>
  <si>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</si>
  <si>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</si>
  <si>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</si>
  <si>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</si>
  <si>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</si>
  <si>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</si>
  <si>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</si>
  <si>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</si>
  <si>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</si>
  <si>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</si>
  <si>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</si>
  <si>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</si>
  <si>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</si>
  <si>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</si>
  <si>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</si>
  <si>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</si>
  <si>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</si>
  <si>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</si>
  <si>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</si>
  <si>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</si>
  <si>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</si>
  <si>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</si>
  <si>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</si>
  <si>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</si>
  <si>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</si>
  <si>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</si>
  <si>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</si>
  <si>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</si>
  <si>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</si>
  <si>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</si>
  <si>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</si>
  <si>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</si>
  <si>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</si>
  <si>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</si>
  <si>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</si>
  <si>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</si>
  <si>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</si>
  <si>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</si>
  <si>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</si>
  <si>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</si>
  <si>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</si>
  <si>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</si>
  <si>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</si>
  <si>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</si>
  <si>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</si>
  <si>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</si>
  <si>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</si>
  <si>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</si>
  <si>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</si>
  <si>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</si>
  <si>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</si>
  <si>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</si>
  <si>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</si>
  <si>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</si>
  <si>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</si>
  <si>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</si>
  <si>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</si>
  <si>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</si>
  <si>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</si>
  <si>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</si>
  <si>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</si>
  <si>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</si>
  <si>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</si>
  <si>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</si>
  <si>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</si>
  <si>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</si>
  <si>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</si>
  <si>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</si>
  <si>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</si>
  <si>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</si>
  <si>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</si>
  <si>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</si>
  <si>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</si>
  <si>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</si>
  <si>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</si>
  <si>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</si>
  <si>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</si>
  <si>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</si>
  <si>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</si>
  <si>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</si>
  <si>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</si>
  <si>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</si>
  <si>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</si>
  <si>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</si>
  <si>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</si>
  <si>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</si>
  <si>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</si>
  <si>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</si>
  <si>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</si>
  <si>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</si>
  <si>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</si>
  <si>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</si>
  <si>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</si>
  <si>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</si>
  <si>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</si>
  <si>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</si>
  <si>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</si>
  <si>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</si>
  <si>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</si>
  <si>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</si>
  <si>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</si>
  <si>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</si>
  <si>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</si>
  <si>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</si>
  <si>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</si>
  <si>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</si>
  <si>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</si>
  <si>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</si>
  <si>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</si>
  <si>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</si>
  <si>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</si>
  <si>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</si>
  <si>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</si>
  <si>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</si>
  <si>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</si>
  <si>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</si>
  <si>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</si>
  <si>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</si>
  <si>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</si>
  <si>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</si>
  <si>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</si>
  <si>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</si>
  <si>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</si>
  <si>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</si>
  <si>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</si>
  <si>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</si>
  <si>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</si>
  <si>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</si>
  <si>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</si>
  <si>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</si>
  <si>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</si>
  <si>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</si>
  <si>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</si>
  <si>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</si>
  <si>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</si>
  <si>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</si>
  <si>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</si>
  <si>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</si>
  <si>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</si>
  <si>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</si>
  <si>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</si>
  <si>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</si>
  <si>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</si>
  <si>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</si>
  <si>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</si>
  <si>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</si>
  <si>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</si>
  <si>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</si>
  <si>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</si>
  <si>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</si>
  <si>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</si>
  <si>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</si>
  <si>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</si>
  <si>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</si>
  <si>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</si>
  <si>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</si>
  <si>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</si>
  <si>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</si>
  <si>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</si>
  <si>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</si>
  <si>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</si>
  <si>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</si>
  <si>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</si>
  <si>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</si>
  <si>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</si>
  <si>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</si>
  <si>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</si>
  <si>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</si>
  <si>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</si>
  <si>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</si>
  <si>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</si>
  <si>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</si>
  <si>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</si>
  <si>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</si>
  <si>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</si>
  <si>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</si>
  <si>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</si>
  <si>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</si>
  <si>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</si>
  <si>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</si>
  <si>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</si>
  <si>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</si>
  <si>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</si>
  <si>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</si>
  <si>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</si>
  <si>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</si>
  <si>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</si>
  <si>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</si>
  <si>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</si>
  <si>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</si>
  <si>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</si>
  <si>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</si>
  <si>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</si>
  <si>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</si>
  <si>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</si>
  <si>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</si>
  <si>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</si>
  <si>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</si>
  <si>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</si>
  <si>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</si>
  <si>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</si>
  <si>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</si>
  <si>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</si>
  <si>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</si>
  <si>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</si>
  <si>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</si>
  <si>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</si>
  <si>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</si>
  <si>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</si>
  <si>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</si>
  <si>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</si>
  <si>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</si>
  <si>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</si>
  <si>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</si>
  <si>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</si>
  <si>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</si>
  <si>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</si>
  <si>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</si>
  <si>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</si>
  <si>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</si>
  <si>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</si>
  <si>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</si>
  <si>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</si>
  <si>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</si>
  <si>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</si>
  <si>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</si>
  <si>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</si>
  <si>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</si>
  <si>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</si>
  <si>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</si>
  <si>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</si>
  <si>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</si>
  <si>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</si>
  <si>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</si>
  <si>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</si>
  <si>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</si>
  <si>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</si>
  <si>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</si>
  <si>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</si>
  <si>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</si>
  <si>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</si>
  <si>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</si>
  <si>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</si>
  <si>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</si>
  <si>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</si>
  <si>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</si>
  <si>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</si>
  <si>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</si>
  <si>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</si>
  <si>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</si>
  <si>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</si>
  <si>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</si>
  <si>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</si>
  <si>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</si>
  <si>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</si>
  <si>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</si>
  <si>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</si>
  <si>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</si>
  <si>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</si>
  <si>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</si>
  <si>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</si>
  <si>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</si>
  <si>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</si>
  <si>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</si>
  <si>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</si>
  <si>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</si>
  <si>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</si>
  <si>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</si>
  <si>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</si>
  <si>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</si>
  <si>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</si>
  <si>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</si>
  <si>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</si>
  <si>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</si>
  <si>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</si>
  <si>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</si>
  <si>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</si>
  <si>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</si>
  <si>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</si>
  <si>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</si>
  <si>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</si>
  <si>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</si>
  <si>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</si>
  <si>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</si>
  <si>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</si>
  <si>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</si>
  <si>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</si>
  <si>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</si>
  <si>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</si>
  <si>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</si>
  <si>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</si>
  <si>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</si>
  <si>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</si>
  <si>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</si>
  <si>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</si>
  <si>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</si>
  <si>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</si>
  <si>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</si>
  <si>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</si>
  <si>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</si>
  <si>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</si>
  <si>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</si>
  <si>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</si>
  <si>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</si>
  <si>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</si>
  <si>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</si>
  <si>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</si>
  <si>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</si>
  <si>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</si>
  <si>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</si>
  <si>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</si>
  <si>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</si>
  <si>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</si>
  <si>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</si>
  <si>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</si>
  <si>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</si>
  <si>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</si>
  <si>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</si>
  <si>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</si>
  <si>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</si>
  <si>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</si>
  <si>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</si>
  <si>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</si>
  <si>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</si>
  <si>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</si>
  <si>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</si>
  <si>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</si>
  <si>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</si>
  <si>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</si>
  <si>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</si>
  <si>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</si>
  <si>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</si>
  <si>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</si>
  <si>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</si>
  <si>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</si>
  <si>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</si>
  <si>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</si>
  <si>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</si>
  <si>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</si>
  <si>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</si>
  <si>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</si>
  <si>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</si>
  <si>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</si>
  <si>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</si>
  <si>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</si>
  <si>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</si>
  <si>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</si>
  <si>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</si>
  <si>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</si>
  <si>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</si>
  <si>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</si>
  <si>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</si>
  <si>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</si>
  <si>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</si>
  <si>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</si>
  <si>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</si>
  <si>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</si>
  <si>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</si>
  <si>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</si>
  <si>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</si>
  <si>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</si>
  <si>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</si>
  <si>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</si>
  <si>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</si>
  <si>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</si>
  <si>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</si>
  <si>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</si>
  <si>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</si>
  <si>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</si>
  <si>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</si>
  <si>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</si>
  <si>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</si>
  <si>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</si>
  <si>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</si>
  <si>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</si>
  <si>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</si>
  <si>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</si>
  <si>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</si>
  <si>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</si>
  <si>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</si>
  <si>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</si>
  <si>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</si>
  <si>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</si>
  <si>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</si>
  <si>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</si>
  <si>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</si>
  <si>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</si>
  <si>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</si>
  <si>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</si>
  <si>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</si>
  <si>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</si>
  <si>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</si>
  <si>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</si>
  <si>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</si>
  <si>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</si>
  <si>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</si>
  <si>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</si>
  <si>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</si>
  <si>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</si>
  <si>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</si>
  <si>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</si>
  <si>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</si>
  <si>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</si>
  <si>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</si>
  <si>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</si>
  <si>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</si>
  <si>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</si>
  <si>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</si>
  <si>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</si>
  <si>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</si>
  <si>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</si>
  <si>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</si>
  <si>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</si>
  <si>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</si>
  <si>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</si>
  <si>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</si>
  <si>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</si>
  <si>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</si>
  <si>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</si>
  <si>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</si>
  <si>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</si>
  <si>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</si>
  <si>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</si>
  <si>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</si>
  <si>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</si>
  <si>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</si>
  <si>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</si>
  <si>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</si>
  <si>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</si>
  <si>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</si>
  <si>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</si>
  <si>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</si>
  <si>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</si>
  <si>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</si>
  <si>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</si>
  <si>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</si>
  <si>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</si>
  <si>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</si>
  <si>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</si>
  <si>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</si>
  <si>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</si>
  <si>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</si>
  <si>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</si>
  <si>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</si>
  <si>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</si>
  <si>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</si>
  <si>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</si>
  <si>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</si>
  <si>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</si>
  <si>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</si>
  <si>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</si>
  <si>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</si>
  <si>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</si>
  <si>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</si>
  <si>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</si>
  <si>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</si>
  <si>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</si>
  <si>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</si>
  <si>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</si>
  <si>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</si>
  <si>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</si>
  <si>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</si>
  <si>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</si>
  <si>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</si>
  <si>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</si>
  <si>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</si>
  <si>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</si>
  <si>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</si>
  <si>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</si>
  <si>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</si>
  <si>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</si>
  <si>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</si>
  <si>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</si>
  <si>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</si>
  <si>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</si>
  <si>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</si>
  <si>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</si>
  <si>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</si>
  <si>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</si>
  <si>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</si>
  <si>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</si>
  <si>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</si>
  <si>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</si>
  <si>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</si>
  <si>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</si>
  <si>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</si>
  <si>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</si>
  <si>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</si>
  <si>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</si>
  <si>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</si>
  <si>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</si>
  <si>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</si>
  <si>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</si>
  <si>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</si>
  <si>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</si>
  <si>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</si>
  <si>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</si>
  <si>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</si>
  <si>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</si>
  <si>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</si>
  <si>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</si>
  <si>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</si>
  <si>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</si>
  <si>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</si>
  <si>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</si>
  <si>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</si>
  <si>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</si>
  <si>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</si>
  <si>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</si>
  <si>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</si>
  <si>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</si>
  <si>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</si>
  <si>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</si>
  <si>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</si>
  <si>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</si>
  <si>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</si>
  <si>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</si>
  <si>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</si>
  <si>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</si>
  <si>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</si>
  <si>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</si>
  <si>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</si>
  <si>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</si>
  <si>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</si>
  <si>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</si>
  <si>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</si>
  <si>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</si>
  <si>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</si>
  <si>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</si>
  <si>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</si>
  <si>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</si>
  <si>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</si>
  <si>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</si>
  <si>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</si>
  <si>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</si>
  <si>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</si>
  <si>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</si>
  <si>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</si>
  <si>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</si>
  <si>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</si>
  <si>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</si>
  <si>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</si>
  <si>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</si>
  <si>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</si>
  <si>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</si>
  <si>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</si>
  <si>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</si>
  <si>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</si>
  <si>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</si>
  <si>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</si>
  <si>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</si>
  <si>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</si>
  <si>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</si>
  <si>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</si>
  <si>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</si>
  <si>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</si>
  <si>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</si>
  <si>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</si>
  <si>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</si>
  <si>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</si>
  <si>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</si>
  <si>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</si>
  <si>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</si>
  <si>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</si>
  <si>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</si>
  <si>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</si>
  <si>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</si>
  <si>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</si>
  <si>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</si>
  <si>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</si>
  <si>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</si>
  <si>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</si>
  <si>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</si>
  <si>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</si>
  <si>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</si>
  <si>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</si>
  <si>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</si>
  <si>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</si>
  <si>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</si>
  <si>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</si>
  <si>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</si>
  <si>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</si>
  <si>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</si>
  <si>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</si>
  <si>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</si>
  <si>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</si>
  <si>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</si>
  <si>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</si>
  <si>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</si>
  <si>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</si>
  <si>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</si>
  <si>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</si>
  <si>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</si>
  <si>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</si>
  <si>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</si>
  <si>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</si>
  <si>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</si>
  <si>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</si>
  <si>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</si>
  <si>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</si>
  <si>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</si>
  <si>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</si>
  <si>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</si>
  <si>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</si>
  <si>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</si>
  <si>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</si>
  <si>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</si>
  <si>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</si>
  <si>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</si>
  <si>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</si>
  <si>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</si>
  <si>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</si>
  <si>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</si>
  <si>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</si>
  <si>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</si>
  <si>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</si>
  <si>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</si>
  <si>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</si>
  <si>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</si>
  <si>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</si>
  <si>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</si>
  <si>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</si>
  <si>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</si>
  <si>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</si>
  <si>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</si>
  <si>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</si>
  <si>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</si>
  <si>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</si>
  <si>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</si>
  <si>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</si>
  <si>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</si>
  <si>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</si>
  <si>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</si>
  <si>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</si>
  <si>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</si>
  <si>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</si>
  <si>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</si>
  <si>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</si>
  <si>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</si>
  <si>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</si>
  <si>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</si>
  <si>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</si>
  <si>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</si>
  <si>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</si>
  <si>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</si>
  <si>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</si>
  <si>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</si>
  <si>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</si>
  <si>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</si>
  <si>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</si>
  <si>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</si>
  <si>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</si>
  <si>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</si>
  <si>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</si>
  <si>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</si>
  <si>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</si>
  <si>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</si>
  <si>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</si>
  <si>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</si>
  <si>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</si>
  <si>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</si>
  <si>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</si>
  <si>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</si>
  <si>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</si>
  <si>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</si>
  <si>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</si>
  <si>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</si>
  <si>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</si>
  <si>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</si>
  <si>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</si>
  <si>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</si>
  <si>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</si>
  <si>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</si>
  <si>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</si>
  <si>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</si>
  <si>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</si>
  <si>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</si>
  <si>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</si>
  <si>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</si>
  <si>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</si>
  <si>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</si>
  <si>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</si>
  <si>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</si>
  <si>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</si>
  <si>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</si>
  <si>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</si>
  <si>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</si>
  <si>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</si>
  <si>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</si>
  <si>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</si>
  <si>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</si>
  <si>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</si>
  <si>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</si>
  <si>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</si>
  <si>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</si>
  <si>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</si>
  <si>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</si>
  <si>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</si>
  <si>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</si>
  <si>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</si>
  <si>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</si>
  <si>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</si>
  <si>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</si>
  <si>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</si>
  <si>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</si>
  <si>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</si>
  <si>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</si>
  <si>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</si>
  <si>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</si>
  <si>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</si>
  <si>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</si>
  <si>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</si>
  <si>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</si>
  <si>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</si>
  <si>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</si>
  <si>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</si>
  <si>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</si>
  <si>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</si>
  <si>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</si>
  <si>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</si>
  <si>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</si>
  <si>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</si>
  <si>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</si>
  <si>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</si>
  <si>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</si>
  <si>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</si>
  <si>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</si>
  <si>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</si>
  <si>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</si>
  <si>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</si>
  <si>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</si>
  <si>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</si>
  <si>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</si>
  <si>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</si>
  <si>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</si>
  <si>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</si>
  <si>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</si>
  <si>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</si>
  <si>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</si>
  <si>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</si>
  <si>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</si>
  <si>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</si>
  <si>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</si>
  <si>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</si>
  <si>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</si>
  <si>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</si>
  <si>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</si>
  <si>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</si>
  <si>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</si>
  <si>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</si>
  <si>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</si>
  <si>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</si>
  <si>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</si>
  <si>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</si>
  <si>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</si>
  <si>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</si>
  <si>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</si>
  <si>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</si>
  <si>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</si>
  <si>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</si>
  <si>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</si>
  <si>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</si>
  <si>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</si>
  <si>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</si>
  <si>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</si>
  <si>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</si>
  <si>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</si>
  <si>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</si>
  <si>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</si>
  <si>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</si>
  <si>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</si>
  <si>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</si>
  <si>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</si>
  <si>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</si>
  <si>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</si>
  <si>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</si>
  <si>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</si>
  <si>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</si>
  <si>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</si>
  <si>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</si>
  <si>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</si>
  <si>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</si>
  <si>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</si>
  <si>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</si>
  <si>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</si>
  <si>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</si>
  <si>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</si>
  <si>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</si>
  <si>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</si>
  <si>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</si>
  <si>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</si>
  <si>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</si>
  <si>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</si>
  <si>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</si>
  <si>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</si>
  <si>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</si>
  <si>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</si>
  <si>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</si>
  <si>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</si>
  <si>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</si>
  <si>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</si>
  <si>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</si>
  <si>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</si>
  <si>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</si>
  <si>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</si>
  <si>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</si>
  <si>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</si>
  <si>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</si>
  <si>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</si>
  <si>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</si>
  <si>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</si>
  <si>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</si>
  <si>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</si>
  <si>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</si>
  <si>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</si>
  <si>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</si>
  <si>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</si>
  <si>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</si>
  <si>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</si>
  <si>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</si>
  <si>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</si>
  <si>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</si>
  <si>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</si>
  <si>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</si>
  <si>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</si>
  <si>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</si>
  <si>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</si>
  <si>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</si>
  <si>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</si>
  <si>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</si>
  <si>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</si>
  <si>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</si>
  <si>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</si>
  <si>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</si>
  <si>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</si>
  <si>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</si>
  <si>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</si>
  <si>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</si>
  <si>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</si>
  <si>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</si>
  <si>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</si>
  <si>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</si>
  <si>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</si>
  <si>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</si>
  <si>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</si>
  <si>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</si>
  <si>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</si>
  <si>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</si>
  <si>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</si>
  <si>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</si>
  <si>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</si>
  <si>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</si>
  <si>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</si>
  <si>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</si>
  <si>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</si>
  <si>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</si>
  <si>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</si>
  <si>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</si>
  <si>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</si>
  <si>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</si>
  <si>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</si>
  <si>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</si>
  <si>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</si>
  <si>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</si>
  <si>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</si>
  <si>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</si>
  <si>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</si>
  <si>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</si>
  <si>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</si>
  <si>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</si>
  <si>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</si>
  <si>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</si>
  <si>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</si>
  <si>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</si>
  <si>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</si>
  <si>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</si>
  <si>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</si>
  <si>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</si>
  <si>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</si>
  <si>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</si>
  <si>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</si>
  <si>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</si>
  <si>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</si>
  <si>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</si>
  <si>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</si>
  <si>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</si>
  <si>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</si>
  <si>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</si>
  <si>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</si>
  <si>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</si>
  <si>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</si>
  <si>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</si>
  <si>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</si>
  <si>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</si>
  <si>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</si>
  <si>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</si>
  <si>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</si>
  <si>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</si>
  <si>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</si>
  <si>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</si>
  <si>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</si>
  <si>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</si>
  <si>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</si>
  <si>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</si>
  <si>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</si>
  <si>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</si>
  <si>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</si>
  <si>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</si>
  <si>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</si>
  <si>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</si>
  <si>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</si>
  <si>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</si>
  <si>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</si>
  <si>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</si>
  <si>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</si>
  <si>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</si>
  <si>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</si>
  <si>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</si>
  <si>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</si>
  <si>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</si>
  <si>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</si>
  <si>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</si>
  <si>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</si>
  <si>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</si>
  <si>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</si>
  <si>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</si>
  <si>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</si>
  <si>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</si>
  <si>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</si>
  <si>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</si>
  <si>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</si>
  <si>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</si>
  <si>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</si>
  <si>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</si>
  <si>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</si>
  <si>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</si>
  <si>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</si>
  <si>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</si>
  <si>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</si>
  <si>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</si>
  <si>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</si>
  <si>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</si>
  <si>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</si>
  <si>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</si>
  <si>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</si>
  <si>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</si>
  <si>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</si>
  <si>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</si>
  <si>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</si>
  <si>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</si>
  <si>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</si>
  <si>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</si>
  <si>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</si>
  <si>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</si>
  <si>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</si>
  <si>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</si>
  <si>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</si>
  <si>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</si>
  <si>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</si>
  <si>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</si>
  <si>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</si>
  <si>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</si>
  <si>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</si>
  <si>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</si>
  <si>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</si>
  <si>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</si>
  <si>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</si>
  <si>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</si>
  <si>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</si>
  <si>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</si>
  <si>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</si>
  <si>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</si>
  <si>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</si>
  <si>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</si>
  <si>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</si>
  <si>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</si>
  <si>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</si>
  <si>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</si>
  <si>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</si>
  <si>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</si>
  <si>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</si>
  <si>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</si>
  <si>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</si>
  <si>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</si>
  <si>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</si>
  <si>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</si>
  <si>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</si>
  <si>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</si>
  <si>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</si>
  <si>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</si>
  <si>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</si>
  <si>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</si>
  <si>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</si>
  <si>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</si>
  <si>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</si>
  <si>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</si>
  <si>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</si>
  <si>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</si>
  <si>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</si>
  <si>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</si>
  <si>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</si>
  <si>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</si>
  <si>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</si>
  <si>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</si>
  <si>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</si>
  <si>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</si>
  <si>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</si>
  <si>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</si>
  <si>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</si>
  <si>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</si>
  <si>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</si>
  <si>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</si>
  <si>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</si>
  <si>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</si>
  <si>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</si>
  <si>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</si>
  <si>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</si>
  <si>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</si>
  <si>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</si>
  <si>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</si>
  <si>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</si>
  <si>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</si>
  <si>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</si>
  <si>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</si>
  <si>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</si>
  <si>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</si>
  <si>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</si>
  <si>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</si>
  <si>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</si>
  <si>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</si>
  <si>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</si>
  <si>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</si>
  <si>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</si>
  <si>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</si>
  <si>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</si>
  <si>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</si>
  <si>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</si>
  <si>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</si>
  <si>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</si>
  <si>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</si>
  <si>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</si>
  <si>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</si>
  <si>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</si>
  <si>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</si>
  <si>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</si>
  <si>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</si>
  <si>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</si>
  <si>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</si>
  <si>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</si>
  <si>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</si>
  <si>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</si>
  <si>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</si>
  <si>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</si>
  <si>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</si>
  <si>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</si>
  <si>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</si>
  <si>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</si>
  <si>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</si>
  <si>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</si>
  <si>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</si>
  <si>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</si>
  <si>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</si>
  <si>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</si>
  <si>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</si>
  <si>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</si>
  <si>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</si>
  <si>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</si>
  <si>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</si>
  <si>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</si>
  <si>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</si>
  <si>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</si>
  <si>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</si>
  <si>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</si>
  <si>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</si>
  <si>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</si>
  <si>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</si>
  <si>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</si>
  <si>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</si>
  <si>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</si>
  <si>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</si>
  <si>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</si>
  <si>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</si>
  <si>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</si>
  <si>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</si>
  <si>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</si>
  <si>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</si>
  <si>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</si>
  <si>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</si>
  <si>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</si>
  <si>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</si>
  <si>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</si>
  <si>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</si>
  <si>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</si>
  <si>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</si>
  <si>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</si>
  <si>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</si>
  <si>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</si>
  <si>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</si>
  <si>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</si>
  <si>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</si>
  <si>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</si>
  <si>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</si>
  <si>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</si>
  <si>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</si>
  <si>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</si>
  <si>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</si>
  <si>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</si>
  <si>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</si>
  <si>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</si>
  <si>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</si>
  <si>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</si>
  <si>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</si>
  <si>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</si>
  <si>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</si>
  <si>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</si>
  <si>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</si>
  <si>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</si>
  <si>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</si>
  <si>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</si>
  <si>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</si>
  <si>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</si>
  <si>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</si>
  <si>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</si>
  <si>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</si>
  <si>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</si>
  <si>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</si>
  <si>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</si>
  <si>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</si>
  <si>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</si>
  <si>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</si>
  <si>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</si>
  <si>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</si>
  <si>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</si>
  <si>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</si>
  <si>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</si>
  <si>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</si>
  <si>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</si>
  <si>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</si>
  <si>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</si>
  <si>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</si>
  <si>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</si>
  <si>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</si>
  <si>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</si>
  <si>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</si>
  <si>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</si>
  <si>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</si>
  <si>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</si>
  <si>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</si>
  <si>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</si>
  <si>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</si>
  <si>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</si>
  <si>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</si>
  <si>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</si>
  <si>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</si>
  <si>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</si>
  <si>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</si>
  <si>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</si>
  <si>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</si>
  <si>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</si>
  <si>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</si>
  <si>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</si>
  <si>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</si>
  <si>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</si>
  <si>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</si>
  <si>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</si>
  <si>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</si>
  <si>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</si>
  <si>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</si>
  <si>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</si>
  <si>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</si>
  <si>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</si>
  <si>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</si>
  <si>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</si>
  <si>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</si>
  <si>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</si>
  <si>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</si>
  <si>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</si>
  <si>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</si>
  <si>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</si>
  <si>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</si>
  <si>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</si>
  <si>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</si>
  <si>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</si>
  <si>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</si>
  <si>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</si>
  <si>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</si>
  <si>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</si>
  <si>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</si>
  <si>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</si>
  <si>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</si>
  <si>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</si>
  <si>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</si>
  <si>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</si>
  <si>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</si>
  <si>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</si>
  <si>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</si>
  <si>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</si>
  <si>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</si>
  <si>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</si>
  <si>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</si>
  <si>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</si>
  <si>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</si>
  <si>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</si>
  <si>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</si>
  <si>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</si>
  <si>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</si>
  <si>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</si>
  <si>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</si>
  <si>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</si>
  <si>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</si>
  <si>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</si>
  <si>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</si>
  <si>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</si>
  <si>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</si>
  <si>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</si>
  <si>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</si>
  <si>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</si>
  <si>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</si>
  <si>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</si>
  <si>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</si>
  <si>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</si>
  <si>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</si>
  <si>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</si>
  <si>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</si>
  <si>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</si>
  <si>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</si>
  <si>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</si>
  <si>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</si>
  <si>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</si>
  <si>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</si>
  <si>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</si>
  <si>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</si>
  <si>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</si>
  <si>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</si>
  <si>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</si>
  <si>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</si>
  <si>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</si>
  <si>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</si>
  <si>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</si>
  <si>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</si>
  <si>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</si>
  <si>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</si>
  <si>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</si>
  <si>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</si>
  <si>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</si>
  <si>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</si>
  <si>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</si>
  <si>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</si>
  <si>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</si>
  <si>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</si>
  <si>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</si>
  <si>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</si>
  <si>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</si>
  <si>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</si>
  <si>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</si>
  <si>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</si>
  <si>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</si>
  <si>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</si>
  <si>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</si>
  <si>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</si>
  <si>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</si>
  <si>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</si>
  <si>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</si>
  <si>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</si>
  <si>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</si>
  <si>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</si>
  <si>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</si>
  <si>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</si>
  <si>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</si>
  <si>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</si>
  <si>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</si>
  <si>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</si>
  <si>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</si>
  <si>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</si>
  <si>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</si>
  <si>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</si>
  <si>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</si>
  <si>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</si>
  <si>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</si>
  <si>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</si>
  <si>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</si>
  <si>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</si>
  <si>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</si>
  <si>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</si>
  <si>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</si>
  <si>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</si>
  <si>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</si>
  <si>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</si>
  <si>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</si>
  <si>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</si>
  <si>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</si>
  <si>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</si>
  <si>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</si>
  <si>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</si>
  <si>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</si>
  <si>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</si>
  <si>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</si>
  <si>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</si>
  <si>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</si>
  <si>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</si>
  <si>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</si>
  <si>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</si>
  <si>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</si>
  <si>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</si>
  <si>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</si>
  <si>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</si>
  <si>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</si>
  <si>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</si>
  <si>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</si>
  <si>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</si>
  <si>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</si>
  <si>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</si>
  <si>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</si>
  <si>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</si>
  <si>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</si>
  <si>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</si>
  <si>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</si>
  <si>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</si>
  <si>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</si>
  <si>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</si>
  <si>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</si>
  <si>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</si>
  <si>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</si>
  <si>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</si>
  <si>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</si>
  <si>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</si>
  <si>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</si>
  <si>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</si>
  <si>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</si>
  <si>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</si>
  <si>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</si>
  <si>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</si>
  <si>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</si>
  <si>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</si>
  <si>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</si>
  <si>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</si>
  <si>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</si>
  <si>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</si>
  <si>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</si>
  <si>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</si>
  <si>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</si>
  <si>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</si>
  <si>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</si>
  <si>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</si>
  <si>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</si>
  <si>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</si>
  <si>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</si>
  <si>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</si>
  <si>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</si>
  <si>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</si>
  <si>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</si>
  <si>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</si>
  <si>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</si>
  <si>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</si>
  <si>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</si>
  <si>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</si>
  <si>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</si>
  <si>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</si>
  <si>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</si>
  <si>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</si>
  <si>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</si>
  <si>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</si>
  <si>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</si>
  <si>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</si>
  <si>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</si>
  <si>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</si>
  <si>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</si>
  <si>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</si>
  <si>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</si>
  <si>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</si>
  <si>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</si>
  <si>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</si>
  <si>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</si>
  <si>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</si>
  <si>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</si>
  <si>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</si>
  <si>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</si>
  <si>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</si>
  <si>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</si>
  <si>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</si>
  <si>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</si>
  <si>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</si>
  <si>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</si>
  <si>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</si>
  <si>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</si>
  <si>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</si>
  <si>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</si>
  <si>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</si>
  <si>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</si>
  <si>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</si>
  <si>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</si>
  <si>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</si>
  <si>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</si>
  <si>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</si>
  <si>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</si>
  <si>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</si>
  <si>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</si>
  <si>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</si>
  <si>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</si>
  <si>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</si>
  <si>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</si>
  <si>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</si>
  <si>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</si>
  <si>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</si>
  <si>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</si>
  <si>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</si>
  <si>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</si>
  <si>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</si>
  <si>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</si>
  <si>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</si>
  <si>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</si>
  <si>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</si>
  <si>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</si>
  <si>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</si>
  <si>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</si>
  <si>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</si>
  <si>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</si>
  <si>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</si>
  <si>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</si>
  <si>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</si>
  <si>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</si>
  <si>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</si>
  <si>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</si>
  <si>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</si>
  <si>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</si>
  <si>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</si>
  <si>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</si>
  <si>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</si>
  <si>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</si>
  <si>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</si>
  <si>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</si>
  <si>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</si>
  <si>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</si>
  <si>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</si>
  <si>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</si>
  <si>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</si>
  <si>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</si>
  <si>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</si>
  <si>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</si>
  <si>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</si>
  <si>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</si>
  <si>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</si>
  <si>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</si>
  <si>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</si>
  <si>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</si>
  <si>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</si>
  <si>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</si>
  <si>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</si>
  <si>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</si>
  <si>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</si>
  <si>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</si>
  <si>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</si>
  <si>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</si>
  <si>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</si>
  <si>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</si>
  <si>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</si>
  <si>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</si>
  <si>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</si>
  <si>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</si>
  <si>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</si>
  <si>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</si>
  <si>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</si>
  <si>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</si>
  <si>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</si>
  <si>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</si>
  <si>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</si>
  <si>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</si>
  <si>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</si>
  <si>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</si>
  <si>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</si>
  <si>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</si>
  <si>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</si>
  <si>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</si>
  <si>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</si>
  <si>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</si>
  <si>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</si>
  <si>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</si>
  <si>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</si>
  <si>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</si>
  <si>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</si>
  <si>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</si>
  <si>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</si>
  <si>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</si>
  <si>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</si>
  <si>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</si>
  <si>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</si>
  <si>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</si>
  <si>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</si>
  <si>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</si>
  <si>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</si>
  <si>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</si>
  <si>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</si>
  <si>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</si>
  <si>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</si>
  <si>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</si>
  <si>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</si>
  <si>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</si>
  <si>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</si>
  <si>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</si>
  <si>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</si>
  <si>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</si>
  <si>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</si>
  <si>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</si>
  <si>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</si>
  <si>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</si>
  <si>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</si>
  <si>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</si>
  <si>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</si>
  <si>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</si>
  <si>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</si>
  <si>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</si>
  <si>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</si>
  <si>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</si>
  <si>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</si>
  <si>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</si>
  <si>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</si>
  <si>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</si>
  <si>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</si>
  <si>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</si>
  <si>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</si>
  <si>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</si>
  <si>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</si>
  <si>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</si>
  <si>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</si>
  <si>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</si>
  <si>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</si>
  <si>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</si>
  <si>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</si>
  <si>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</si>
  <si>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</si>
  <si>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</si>
  <si>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</si>
  <si>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</si>
  <si>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</si>
  <si>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</si>
  <si>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</si>
  <si>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</si>
  <si>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</si>
  <si>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</si>
  <si>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</si>
  <si>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</si>
  <si>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</si>
  <si>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</si>
  <si>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</si>
  <si>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</si>
  <si>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</si>
  <si>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</si>
  <si>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</si>
  <si>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</si>
  <si>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</si>
  <si>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</si>
  <si>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</si>
  <si>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</si>
  <si>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</si>
  <si>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</si>
  <si>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</si>
  <si>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</si>
  <si>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</si>
  <si>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</si>
  <si>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</si>
  <si>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</si>
  <si>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</si>
  <si>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</si>
  <si>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</si>
  <si>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</si>
  <si>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</si>
  <si>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</si>
  <si>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</si>
  <si>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</si>
  <si>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</si>
  <si>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</si>
  <si>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</si>
  <si>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</si>
  <si>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</si>
  <si>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</si>
  <si>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</si>
  <si>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</si>
  <si>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</si>
  <si>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</si>
  <si>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</si>
  <si>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</si>
  <si>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</si>
  <si>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</si>
  <si>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</si>
  <si>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</si>
  <si>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</si>
  <si>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</si>
  <si>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</si>
  <si>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</si>
  <si>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</si>
  <si>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</si>
  <si>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</si>
  <si>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</si>
  <si>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</si>
  <si>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</si>
  <si>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</si>
  <si>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</si>
  <si>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</si>
  <si>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</si>
  <si>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</si>
  <si>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</si>
  <si>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</si>
  <si>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</si>
  <si>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</si>
  <si>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</si>
  <si>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</si>
  <si>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</si>
  <si>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</si>
  <si>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</si>
  <si>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</si>
  <si>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</si>
  <si>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</si>
  <si>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</si>
  <si>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</si>
  <si>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</si>
  <si>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</si>
  <si>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</si>
  <si>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</si>
  <si>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</si>
  <si>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</si>
  <si>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</si>
  <si>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</si>
  <si>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</si>
  <si>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</si>
  <si>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</si>
  <si>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</si>
  <si>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</si>
  <si>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</si>
  <si>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</si>
  <si>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</si>
  <si>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</si>
  <si>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</si>
  <si>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</si>
  <si>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</si>
  <si>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</si>
  <si>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</si>
  <si>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</si>
  <si>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</si>
  <si>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</si>
  <si>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</si>
  <si>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</si>
  <si>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</si>
  <si>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</si>
  <si>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</si>
  <si>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</si>
  <si>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</si>
  <si>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</si>
  <si>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</si>
  <si>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</si>
  <si>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</si>
  <si>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</si>
  <si>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</si>
  <si>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</si>
  <si>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</si>
  <si>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</si>
  <si>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</si>
  <si>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</si>
  <si>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</si>
  <si>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</si>
  <si>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</si>
  <si>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</si>
  <si>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</si>
  <si>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</si>
  <si>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</si>
  <si>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</si>
  <si>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</si>
  <si>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</si>
  <si>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</si>
  <si>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</si>
  <si>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</si>
  <si>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</si>
  <si>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</si>
  <si>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</si>
  <si>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</si>
  <si>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</si>
  <si>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</si>
  <si>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</si>
  <si>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</si>
  <si>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</si>
  <si>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</si>
  <si>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</si>
  <si>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</si>
  <si>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</si>
  <si>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</si>
  <si>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</si>
  <si>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</si>
  <si>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</si>
  <si>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</si>
  <si>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</si>
  <si>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</si>
  <si>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</si>
  <si>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</si>
  <si>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</si>
  <si>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</si>
  <si>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</si>
  <si>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</si>
  <si>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</si>
  <si>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</si>
  <si>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</si>
  <si>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</si>
  <si>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</si>
  <si>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</si>
  <si>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</si>
  <si>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</si>
  <si>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</si>
  <si>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</si>
  <si>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</si>
  <si>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</si>
  <si>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</si>
  <si>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</si>
  <si>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</si>
  <si>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</si>
  <si>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</si>
  <si>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</si>
  <si>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</si>
  <si>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</si>
  <si>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</si>
  <si>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</si>
  <si>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</si>
  <si>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</si>
  <si>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</si>
  <si>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</si>
  <si>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</si>
  <si>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</si>
  <si>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</si>
  <si>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</si>
  <si>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</si>
  <si>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</si>
  <si>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</si>
  <si>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</si>
  <si>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</si>
  <si>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</si>
  <si>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</si>
  <si>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</si>
  <si>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</si>
  <si>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</si>
  <si>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</si>
  <si>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</si>
  <si>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</si>
  <si>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</si>
  <si>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</si>
  <si>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</si>
  <si>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</si>
  <si>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</si>
  <si>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</si>
  <si>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</si>
  <si>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</si>
  <si>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</si>
  <si>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</si>
  <si>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</si>
  <si>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</si>
  <si>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</si>
  <si>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</si>
  <si>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</si>
  <si>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</si>
  <si>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</si>
  <si>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</si>
  <si>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</si>
  <si>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</si>
  <si>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</si>
  <si>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</si>
  <si>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</si>
  <si>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</si>
  <si>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</si>
  <si>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</si>
  <si>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</si>
  <si>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</si>
  <si>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</si>
  <si>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</si>
  <si>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</si>
  <si>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</si>
  <si>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</si>
  <si>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</si>
  <si>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</si>
  <si>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</si>
  <si>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</si>
  <si>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</si>
  <si>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</si>
  <si>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</si>
  <si>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</si>
  <si>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</si>
  <si>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</si>
  <si>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</si>
  <si>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</si>
  <si>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</si>
  <si>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</si>
  <si>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</si>
  <si>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</si>
  <si>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</si>
  <si>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</si>
  <si>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</si>
  <si>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</si>
  <si>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</si>
  <si>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</si>
  <si>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</si>
  <si>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</si>
  <si>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</si>
  <si>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</si>
  <si>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</si>
  <si>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</si>
  <si>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</si>
  <si>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</si>
  <si>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</si>
  <si>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</si>
  <si>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</si>
  <si>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</si>
  <si>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</si>
  <si>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</si>
  <si>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</si>
  <si>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</si>
  <si>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</si>
  <si>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</si>
  <si>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</si>
  <si>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</si>
  <si>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</si>
  <si>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</si>
  <si>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</si>
  <si>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</si>
  <si>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</si>
  <si>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</si>
  <si>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</si>
  <si>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</si>
  <si>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</si>
  <si>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</si>
  <si>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</si>
  <si>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</si>
  <si>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</si>
  <si>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</si>
  <si>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</si>
  <si>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</si>
  <si>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</si>
  <si>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</si>
  <si>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</si>
  <si>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</si>
  <si>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</si>
  <si>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</si>
  <si>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</si>
  <si>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</si>
  <si>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</si>
  <si>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</si>
  <si>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</si>
  <si>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</si>
  <si>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</si>
  <si>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</si>
  <si>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</si>
  <si>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</si>
  <si>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</si>
  <si>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</si>
  <si>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</si>
  <si>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</si>
  <si>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</si>
  <si>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</si>
  <si>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</si>
  <si>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</si>
  <si>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</si>
  <si>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</si>
  <si>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</si>
  <si>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</si>
  <si>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</si>
  <si>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</si>
  <si>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</si>
  <si>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</si>
  <si>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</si>
  <si>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</si>
  <si>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</si>
  <si>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</si>
  <si>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</si>
  <si>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</si>
  <si>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</si>
  <si>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</si>
  <si>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</si>
  <si>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</si>
  <si>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</si>
  <si>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</si>
  <si>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</si>
  <si>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</si>
  <si>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</si>
  <si>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</si>
  <si>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</si>
  <si>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</si>
  <si>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</si>
  <si>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</si>
  <si>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</si>
  <si>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</si>
  <si>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</si>
  <si>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</si>
  <si>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</si>
  <si>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</si>
  <si>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</si>
  <si>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</si>
  <si>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</si>
  <si>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</si>
  <si>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</si>
  <si>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</si>
  <si>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</si>
  <si>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</si>
  <si>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</si>
  <si>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</si>
  <si>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</si>
  <si>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</si>
  <si>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</si>
  <si>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</si>
  <si>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</si>
  <si>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</si>
  <si>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</si>
  <si>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</si>
  <si>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</si>
  <si>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</si>
  <si>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</si>
  <si>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</si>
  <si>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</si>
  <si>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</si>
  <si>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</si>
  <si>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</si>
  <si>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</si>
  <si>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</si>
  <si>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</si>
  <si>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</si>
  <si>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</si>
  <si>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</si>
  <si>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</si>
  <si>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</si>
  <si>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</si>
  <si>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</si>
  <si>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</si>
  <si>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</si>
  <si>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</si>
  <si>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</si>
  <si>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</si>
  <si>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</si>
  <si>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</si>
  <si>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</si>
  <si>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</si>
  <si>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</si>
  <si>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</si>
  <si>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</si>
  <si>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</si>
  <si>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</si>
  <si>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</si>
  <si>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</si>
  <si>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</si>
  <si>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</si>
  <si>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</si>
  <si>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</si>
  <si>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</si>
  <si>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</si>
  <si>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</si>
  <si>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</si>
  <si>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</si>
  <si>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</si>
  <si>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</si>
  <si>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</si>
  <si>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</si>
  <si>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</si>
  <si>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</si>
  <si>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</si>
  <si>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</si>
  <si>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</si>
  <si>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</si>
  <si>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</si>
  <si>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</si>
  <si>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</si>
  <si>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</si>
  <si>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</si>
  <si>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</si>
  <si>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</si>
  <si>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</si>
  <si>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</si>
  <si>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</si>
  <si>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</si>
  <si>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</si>
  <si>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</si>
  <si>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</si>
  <si>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</si>
  <si>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</si>
  <si>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</si>
  <si>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</si>
  <si>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</si>
  <si>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</si>
  <si>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</si>
  <si>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</si>
  <si>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</si>
  <si>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</si>
  <si>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</si>
  <si>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</si>
  <si>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</si>
  <si>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</si>
  <si>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</si>
  <si>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</si>
  <si>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</si>
  <si>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</si>
  <si>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</si>
  <si>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</si>
  <si>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</si>
  <si>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</si>
  <si>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</si>
  <si>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</si>
  <si>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</si>
  <si>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</si>
  <si>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</si>
  <si>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</si>
  <si>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</si>
  <si>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</si>
  <si>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</si>
  <si>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</si>
  <si>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</si>
  <si>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</si>
  <si>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</si>
  <si>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</si>
  <si>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</si>
  <si>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</si>
  <si>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</si>
  <si>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</si>
  <si>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</si>
  <si>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</si>
  <si>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</si>
  <si>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</si>
  <si>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</si>
  <si>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</si>
  <si>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</si>
  <si>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</si>
  <si>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</si>
  <si>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</si>
  <si>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</si>
  <si>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</si>
  <si>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</si>
  <si>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</si>
  <si>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</si>
  <si>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</si>
  <si>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</si>
  <si>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</si>
  <si>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</si>
  <si>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</si>
  <si>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</si>
  <si>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</si>
  <si>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</si>
  <si>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</si>
  <si>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</si>
  <si>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</si>
  <si>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</si>
  <si>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</si>
  <si>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</si>
  <si>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</si>
  <si>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</si>
  <si>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</si>
  <si>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</si>
  <si>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</si>
  <si>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</si>
  <si>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</si>
  <si>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</si>
  <si>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</si>
  <si>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</si>
  <si>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</si>
  <si>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</si>
  <si>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</si>
  <si>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</si>
  <si>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</si>
  <si>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</si>
  <si>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</si>
  <si>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</si>
  <si>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</si>
  <si>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</si>
  <si>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</si>
  <si>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</si>
  <si>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</si>
  <si>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</si>
  <si>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</si>
  <si>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</si>
  <si>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</si>
  <si>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</si>
  <si>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</si>
  <si>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</si>
  <si>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</si>
  <si>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</si>
  <si>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</si>
  <si>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</si>
  <si>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</si>
  <si>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</si>
  <si>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</si>
  <si>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</si>
  <si>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</si>
  <si>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</si>
  <si>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</si>
  <si>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</si>
  <si>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</si>
  <si>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</si>
  <si>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</si>
  <si>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</si>
  <si>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</si>
  <si>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</si>
  <si>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</si>
  <si>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</si>
  <si>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</si>
  <si>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</si>
  <si>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</si>
  <si>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</si>
  <si>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</si>
  <si>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</si>
  <si>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</si>
  <si>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</si>
  <si>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</si>
  <si>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</si>
  <si>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</si>
  <si>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</si>
  <si>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</si>
  <si>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</si>
  <si>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</si>
  <si>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</si>
  <si>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</si>
  <si>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</si>
  <si>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</si>
  <si>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</si>
  <si>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</si>
  <si>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</si>
  <si>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</si>
  <si>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</si>
  <si>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</si>
  <si>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</si>
  <si>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</si>
  <si>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</si>
  <si>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</si>
  <si>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</si>
  <si>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</si>
  <si>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</si>
  <si>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</si>
  <si>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</si>
  <si>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</si>
  <si>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</si>
  <si>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</si>
  <si>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</si>
  <si>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</si>
  <si>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</si>
  <si>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</si>
  <si>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</si>
  <si>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</si>
  <si>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</si>
  <si>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</si>
  <si>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</si>
  <si>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</si>
  <si>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</si>
  <si>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</si>
  <si>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</si>
  <si>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</si>
  <si>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</si>
  <si>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</si>
  <si>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</si>
  <si>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</si>
  <si>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</si>
  <si>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</si>
  <si>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</si>
  <si>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</si>
  <si>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</si>
  <si>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</si>
  <si>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</si>
  <si>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</si>
  <si>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</si>
  <si>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</si>
  <si>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</si>
  <si>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</si>
  <si>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</si>
  <si>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</si>
  <si>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</si>
  <si>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</si>
  <si>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</si>
  <si>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</si>
  <si>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</si>
  <si>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</si>
  <si>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</si>
  <si>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</si>
  <si>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</si>
  <si>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</si>
  <si>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</si>
  <si>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</si>
  <si>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</si>
  <si>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</si>
  <si>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</si>
  <si>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</si>
  <si>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</si>
  <si>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</si>
  <si>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</si>
  <si>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</si>
  <si>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</si>
  <si>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</si>
  <si>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</si>
  <si>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</si>
  <si>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</si>
  <si>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</si>
  <si>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</si>
  <si>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</si>
  <si>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</si>
  <si>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</si>
  <si>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</si>
  <si>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</si>
  <si>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</si>
  <si>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</si>
  <si>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</si>
  <si>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</si>
  <si>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</si>
  <si>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</si>
  <si>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</si>
  <si>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</si>
  <si>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</si>
  <si>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</si>
  <si>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</si>
  <si>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</si>
  <si>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</si>
  <si>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</si>
  <si>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</si>
  <si>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</si>
  <si>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</si>
  <si>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</si>
  <si>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</si>
  <si>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</si>
  <si>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</si>
  <si>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</si>
  <si>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</si>
  <si>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</si>
  <si>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</si>
  <si>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</si>
  <si>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</si>
  <si>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</si>
  <si>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</si>
  <si>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</si>
  <si>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</si>
  <si>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</si>
  <si>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</si>
  <si>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</si>
  <si>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</si>
  <si>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</si>
  <si>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</si>
  <si>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</si>
  <si>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</si>
  <si>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</si>
  <si>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</si>
  <si>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</si>
  <si>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</si>
  <si>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</si>
  <si>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</si>
  <si>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</si>
  <si>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</si>
  <si>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</si>
  <si>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</si>
  <si>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</si>
  <si>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</si>
  <si>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</si>
  <si>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</si>
  <si>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</si>
  <si>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</si>
  <si>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</si>
  <si>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</si>
  <si>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</si>
  <si>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</si>
  <si>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</si>
  <si>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</si>
  <si>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</si>
  <si>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</si>
  <si>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</si>
  <si>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</si>
  <si>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</si>
  <si>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</si>
  <si>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</si>
  <si>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</si>
  <si>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</si>
  <si>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</si>
  <si>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</si>
  <si>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</si>
  <si>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</si>
  <si>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</si>
  <si>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</si>
  <si>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</si>
  <si>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</si>
  <si>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</si>
  <si>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</si>
  <si>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</si>
  <si>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</si>
  <si>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</si>
  <si>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</si>
  <si>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</si>
  <si>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</si>
  <si>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</si>
  <si>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</si>
  <si>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</si>
  <si>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</si>
  <si>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</si>
  <si>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</si>
  <si>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</si>
  <si>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</si>
  <si>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</si>
  <si>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</si>
  <si>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</si>
  <si>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</si>
  <si>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</si>
  <si>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</si>
  <si>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</si>
  <si>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</si>
  <si>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</si>
  <si>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</si>
  <si>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</si>
  <si>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</si>
  <si>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</si>
  <si>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</si>
  <si>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</si>
  <si>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</si>
  <si>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</si>
  <si>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</si>
  <si>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</si>
  <si>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</si>
  <si>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</si>
  <si>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</si>
  <si>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</si>
  <si>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</si>
  <si>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</si>
  <si>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</si>
  <si>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</si>
  <si>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</si>
  <si>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</si>
  <si>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</si>
  <si>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</si>
  <si>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</si>
  <si>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</si>
  <si>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</si>
  <si>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</si>
  <si>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</si>
  <si>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</si>
  <si>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</si>
  <si>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</si>
  <si>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</si>
  <si>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</si>
  <si>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</si>
  <si>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</si>
  <si>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</si>
  <si>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</si>
  <si>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</si>
  <si>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</si>
  <si>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</si>
  <si>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</si>
  <si>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</si>
  <si>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</si>
  <si>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</si>
  <si>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</si>
  <si>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</si>
  <si>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</si>
  <si>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</si>
  <si>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</si>
  <si>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</si>
  <si>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</si>
  <si>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</si>
  <si>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</si>
  <si>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</si>
  <si>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</si>
  <si>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</si>
  <si>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</si>
  <si>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</si>
  <si>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</si>
  <si>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</si>
  <si>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</si>
  <si>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</si>
  <si>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</si>
  <si>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</si>
  <si>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</si>
  <si>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</si>
  <si>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</si>
  <si>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</si>
  <si>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</si>
  <si>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</si>
  <si>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</si>
  <si>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</si>
  <si>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</si>
  <si>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</si>
  <si>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</si>
  <si>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</si>
  <si>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</si>
  <si>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</si>
  <si>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</si>
  <si>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</si>
  <si>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</si>
  <si>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</si>
  <si>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</si>
  <si>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</si>
  <si>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</si>
  <si>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</si>
  <si>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</si>
  <si>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</si>
  <si>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</si>
  <si>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</si>
  <si>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</si>
  <si>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</si>
  <si>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</si>
  <si>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</si>
  <si>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</si>
  <si>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</si>
  <si>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</si>
  <si>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</si>
  <si>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</si>
  <si>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</si>
  <si>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</si>
  <si>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</si>
  <si>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</si>
  <si>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</si>
  <si>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</si>
  <si>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</si>
  <si>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</si>
  <si>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</si>
  <si>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</si>
  <si>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</si>
  <si>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</si>
  <si>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</si>
  <si>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</si>
  <si>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</si>
  <si>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</si>
  <si>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</si>
  <si>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</si>
  <si>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</si>
  <si>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</si>
  <si>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</si>
  <si>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</si>
  <si>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</si>
  <si>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</si>
  <si>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</si>
  <si>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</si>
  <si>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</si>
  <si>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</si>
  <si>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</si>
  <si>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</si>
  <si>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</si>
  <si>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</si>
  <si>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</si>
  <si>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</si>
  <si>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</si>
  <si>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</si>
  <si>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</si>
  <si>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</si>
  <si>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</si>
  <si>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</si>
  <si>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</si>
  <si>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</si>
  <si>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</si>
  <si>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</si>
  <si>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</si>
  <si>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</si>
  <si>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</si>
  <si>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</si>
  <si>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</si>
  <si>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</si>
  <si>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</si>
  <si>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</si>
  <si>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</si>
  <si>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</si>
  <si>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</si>
  <si>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</si>
  <si>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</si>
  <si>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</si>
  <si>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</si>
  <si>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</si>
  <si>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</si>
  <si>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</si>
  <si>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</si>
  <si>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</si>
  <si>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</si>
  <si>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</si>
  <si>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</si>
  <si>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</si>
  <si>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</si>
  <si>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</si>
  <si>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</si>
  <si>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</si>
  <si>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</si>
  <si>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</si>
  <si>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</si>
  <si>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</si>
  <si>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</si>
  <si>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</si>
  <si>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</si>
  <si>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</si>
  <si>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</si>
  <si>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</si>
  <si>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</si>
  <si>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</si>
  <si>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</si>
  <si>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</si>
  <si>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</si>
  <si>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</si>
  <si>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</si>
  <si>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</si>
  <si>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</si>
  <si>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</si>
  <si>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</si>
  <si>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</si>
  <si>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</si>
  <si>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</si>
  <si>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</si>
  <si>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</si>
  <si>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</si>
  <si>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</si>
  <si>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</si>
  <si>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</si>
  <si>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</si>
  <si>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</si>
  <si>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</si>
  <si>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</si>
  <si>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</si>
  <si>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</si>
  <si>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</si>
  <si>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</si>
  <si>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</si>
  <si>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</si>
  <si>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</si>
  <si>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</si>
  <si>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</si>
  <si>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</si>
  <si>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</si>
  <si>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</si>
  <si>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</si>
  <si>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</si>
  <si>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</si>
  <si>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</si>
  <si>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</si>
  <si>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</si>
  <si>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</si>
  <si>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</si>
  <si>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</si>
  <si>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</si>
  <si>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</si>
  <si>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</si>
  <si>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</si>
  <si>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</si>
  <si>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</si>
  <si>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</si>
  <si>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</si>
  <si>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</si>
  <si>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</si>
  <si>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</si>
  <si>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</si>
  <si>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</si>
  <si>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</si>
  <si>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</si>
  <si>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</si>
  <si>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</si>
  <si>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</si>
  <si>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</si>
  <si>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</si>
  <si>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</si>
  <si>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</si>
  <si>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</si>
  <si>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</si>
  <si>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</si>
  <si>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</si>
  <si>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</si>
  <si>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</si>
  <si>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</si>
  <si>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</si>
  <si>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</si>
  <si>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</si>
  <si>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</si>
  <si>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</si>
  <si>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</si>
  <si>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</si>
  <si>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</si>
  <si>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</si>
  <si>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</si>
  <si>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</si>
  <si>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</si>
  <si>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</si>
  <si>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</si>
  <si>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</si>
  <si>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</si>
  <si>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</si>
  <si>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</si>
  <si>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</si>
  <si>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</si>
  <si>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</si>
  <si>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</si>
  <si>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</si>
  <si>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</si>
  <si>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</si>
  <si>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</si>
  <si>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</si>
  <si>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</si>
  <si>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</si>
  <si>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</si>
  <si>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</si>
  <si>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</si>
  <si>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</si>
  <si>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</si>
  <si>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</si>
  <si>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</si>
  <si>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</si>
  <si>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</si>
  <si>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</si>
  <si>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</si>
  <si>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</si>
  <si>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</si>
  <si>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</si>
  <si>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</si>
  <si>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</si>
  <si>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</si>
  <si>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</si>
  <si>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</si>
  <si>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</si>
  <si>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</si>
  <si>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</si>
  <si>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</si>
  <si>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</si>
  <si>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</si>
  <si>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</si>
  <si>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</si>
  <si>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</si>
  <si>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</si>
  <si>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</si>
  <si>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</si>
  <si>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</si>
  <si>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</si>
  <si>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</si>
  <si>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</si>
  <si>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</si>
  <si>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</si>
  <si>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</si>
  <si>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</si>
  <si>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</si>
  <si>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</si>
  <si>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</si>
  <si>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</si>
  <si>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</si>
  <si>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</si>
  <si>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</si>
  <si>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</si>
  <si>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</si>
  <si>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</si>
  <si>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</si>
  <si>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</si>
  <si>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</si>
  <si>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</si>
  <si>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</si>
  <si>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</si>
  <si>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</si>
  <si>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</si>
  <si>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</si>
  <si>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</si>
  <si>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</si>
  <si>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</si>
  <si>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</si>
  <si>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</si>
  <si>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</si>
  <si>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</si>
  <si>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</si>
  <si>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</si>
  <si>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</si>
  <si>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</si>
  <si>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</si>
  <si>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</si>
  <si>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</si>
  <si>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</si>
  <si>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</si>
  <si>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</si>
  <si>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</si>
  <si>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</si>
  <si>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</si>
  <si>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</si>
  <si>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</si>
  <si>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</si>
  <si>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</si>
  <si>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</si>
  <si>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</si>
  <si>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</si>
  <si>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</si>
  <si>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</si>
  <si>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</si>
  <si>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</si>
  <si>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</si>
  <si>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</si>
  <si>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</si>
  <si>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</si>
  <si>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</si>
  <si>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</si>
  <si>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</si>
  <si>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</si>
  <si>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</si>
  <si>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</si>
  <si>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</si>
  <si>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</si>
  <si>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</si>
  <si>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</si>
  <si>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</si>
  <si>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</si>
  <si>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</si>
  <si>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</si>
  <si>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</si>
  <si>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</si>
  <si>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</si>
  <si>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</si>
  <si>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</si>
  <si>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</si>
  <si>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</si>
  <si>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</si>
  <si>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</si>
  <si>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</si>
  <si>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</si>
  <si>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</si>
  <si>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</si>
  <si>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</si>
  <si>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</si>
  <si>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</si>
  <si>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</si>
  <si>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</si>
  <si>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</si>
  <si>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</si>
  <si>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</si>
  <si>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</si>
  <si>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</si>
  <si>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</si>
  <si>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</si>
  <si>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</si>
  <si>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</si>
  <si>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</si>
  <si>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</si>
  <si>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</si>
  <si>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</si>
  <si>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</si>
  <si>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</si>
  <si>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</si>
  <si>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</si>
  <si>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</si>
  <si>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</si>
  <si>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</si>
  <si>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</si>
  <si>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</si>
  <si>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</si>
  <si>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</si>
  <si>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</si>
  <si>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</si>
  <si>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</si>
  <si>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</si>
  <si>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</si>
  <si>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</si>
  <si>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</si>
  <si>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</si>
  <si>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</si>
  <si>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</si>
  <si>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</si>
  <si>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</si>
  <si>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</si>
  <si>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</si>
  <si>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</si>
  <si>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</si>
  <si>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</si>
  <si>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</si>
  <si>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</si>
  <si>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</si>
  <si>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</si>
  <si>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</si>
  <si>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</si>
  <si>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</si>
  <si>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</si>
  <si>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</si>
  <si>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</si>
  <si>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</si>
  <si>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</si>
  <si>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</si>
  <si>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</si>
  <si>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</si>
  <si>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</si>
  <si>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</si>
  <si>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</si>
  <si>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</si>
  <si>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</si>
  <si>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</si>
  <si>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</si>
  <si>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</si>
  <si>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</si>
  <si>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</si>
  <si>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</si>
  <si>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</si>
  <si>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</si>
  <si>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</si>
  <si>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</si>
  <si>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</si>
  <si>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</si>
  <si>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</si>
  <si>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</si>
  <si>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</si>
  <si>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</si>
  <si>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</si>
  <si>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</si>
  <si>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</si>
  <si>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</si>
  <si>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</si>
  <si>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</si>
  <si>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</si>
  <si>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</si>
  <si>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</si>
  <si>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</si>
  <si>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</si>
  <si>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</si>
  <si>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</si>
  <si>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</si>
  <si>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</si>
  <si>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</si>
  <si>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</si>
  <si>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</si>
  <si>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</si>
  <si>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</si>
  <si>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</si>
  <si>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</si>
  <si>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</si>
  <si>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</si>
  <si>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</si>
  <si>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</si>
  <si>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</si>
  <si>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</si>
  <si>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</si>
  <si>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</si>
  <si>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</si>
  <si>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</si>
  <si>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</si>
  <si>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</si>
  <si>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</si>
  <si>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</si>
  <si>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</si>
  <si>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</si>
  <si>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</si>
  <si>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</si>
  <si>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</si>
  <si>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</si>
  <si>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</si>
  <si>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</si>
  <si>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</si>
  <si>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</si>
  <si>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</si>
  <si>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</si>
  <si>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</si>
  <si>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</si>
  <si>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</si>
  <si>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</si>
  <si>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</si>
  <si>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</si>
  <si>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</si>
  <si>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</si>
  <si>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</si>
  <si>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</si>
  <si>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</si>
  <si>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</si>
  <si>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</si>
  <si>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</si>
  <si>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</si>
  <si>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</si>
  <si>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</si>
  <si>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</si>
  <si>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</si>
  <si>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</si>
  <si>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</si>
  <si>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</si>
  <si>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</si>
  <si>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</si>
  <si>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</si>
  <si>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</si>
  <si>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</si>
  <si>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</si>
  <si>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</si>
  <si>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</si>
  <si>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</si>
  <si>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</si>
  <si>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</si>
  <si>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</si>
  <si>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</si>
  <si>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</si>
  <si>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</si>
  <si>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</si>
  <si>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</si>
  <si>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</si>
  <si>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</si>
  <si>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</si>
  <si>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</si>
  <si>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</si>
  <si>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</si>
  <si>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</si>
  <si>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</si>
  <si>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</si>
  <si>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</si>
  <si>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</si>
  <si>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</si>
  <si>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</si>
  <si>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</si>
  <si>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</si>
  <si>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</si>
  <si>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</si>
  <si>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</si>
  <si>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</si>
  <si>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</si>
  <si>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</si>
  <si>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</si>
  <si>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</si>
  <si>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</si>
  <si>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</si>
  <si>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</si>
  <si>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</si>
  <si>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</si>
  <si>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</si>
  <si>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</si>
  <si>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</si>
  <si>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</si>
  <si>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</si>
  <si>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</si>
  <si>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</si>
  <si>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</si>
  <si>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</si>
  <si>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</si>
  <si>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</si>
  <si>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</si>
  <si>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</si>
  <si>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</si>
  <si>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</si>
  <si>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</si>
  <si>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</si>
  <si>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</si>
  <si>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</si>
  <si>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</si>
  <si>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</si>
  <si>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</si>
  <si>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</si>
  <si>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</si>
  <si>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</si>
  <si>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</si>
  <si>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</si>
  <si>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</si>
  <si>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</si>
  <si>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</si>
  <si>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</si>
  <si>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</si>
  <si>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</si>
  <si>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</si>
  <si>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</si>
  <si>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</si>
  <si>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</si>
  <si>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</si>
  <si>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</si>
  <si>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</si>
  <si>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</si>
  <si>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</si>
  <si>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</si>
  <si>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</si>
  <si>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</si>
  <si>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</si>
  <si>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</si>
  <si>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</si>
  <si>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</si>
  <si>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</si>
  <si>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</si>
  <si>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</si>
  <si>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</si>
  <si>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</si>
  <si>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</si>
  <si>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</si>
  <si>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</si>
  <si>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</si>
  <si>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</si>
  <si>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</si>
  <si>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</si>
  <si>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</si>
  <si>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</si>
  <si>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</si>
  <si>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</si>
  <si>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</si>
  <si>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</si>
  <si>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</si>
  <si>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</si>
  <si>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</si>
  <si>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</si>
  <si>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</si>
  <si>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</si>
  <si>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</si>
  <si>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</si>
  <si>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</si>
  <si>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</si>
  <si>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</si>
  <si>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</si>
  <si>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</si>
  <si>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</si>
  <si>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</si>
  <si>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</si>
  <si>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</si>
  <si>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</si>
  <si>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</si>
  <si>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</si>
  <si>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</si>
  <si>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</si>
  <si>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</si>
  <si>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</si>
  <si>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</si>
  <si>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</si>
  <si>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</si>
  <si>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</si>
  <si>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</si>
  <si>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</si>
  <si>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</si>
  <si>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</si>
  <si>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</si>
  <si>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</si>
  <si>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</si>
  <si>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</si>
  <si>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</si>
  <si>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</si>
  <si>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</si>
  <si>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</si>
  <si>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</si>
  <si>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</si>
  <si>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</si>
  <si>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</si>
  <si>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</si>
  <si>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</si>
  <si>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</si>
  <si>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</si>
  <si>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</si>
  <si>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</si>
  <si>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</si>
  <si>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</si>
  <si>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</si>
  <si>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</si>
  <si>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</si>
  <si>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</si>
  <si>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</si>
  <si>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</si>
  <si>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</si>
  <si>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</si>
  <si>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</si>
  <si>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</si>
  <si>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</si>
  <si>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</si>
  <si>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</si>
  <si>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</si>
  <si>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</si>
  <si>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</si>
  <si>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</si>
  <si>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</si>
  <si>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</si>
  <si>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</si>
  <si>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</si>
  <si>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</si>
  <si>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</si>
  <si>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</si>
  <si>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</si>
  <si>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</si>
  <si>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</si>
  <si>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</si>
  <si>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</si>
  <si>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</si>
  <si>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</si>
  <si>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</si>
  <si>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</si>
  <si>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</si>
  <si>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</si>
  <si>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</si>
  <si>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</si>
  <si>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</si>
  <si>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</si>
  <si>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</si>
  <si>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</si>
  <si>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</si>
  <si>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</si>
  <si>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</si>
  <si>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</si>
  <si>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</si>
  <si>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</si>
  <si>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</si>
  <si>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</si>
  <si>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</si>
  <si>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</si>
  <si>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</si>
  <si>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</si>
  <si>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</si>
  <si>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</si>
  <si>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</si>
  <si>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</si>
  <si>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</si>
  <si>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</si>
  <si>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</si>
  <si>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</si>
  <si>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</si>
  <si>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</si>
  <si>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</si>
  <si>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</si>
  <si>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</si>
  <si>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</si>
  <si>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</si>
  <si>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</si>
  <si>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</si>
  <si>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</si>
  <si>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</si>
  <si>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</si>
  <si>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</si>
  <si>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</si>
  <si>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</si>
  <si>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</si>
  <si>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</si>
  <si>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</si>
  <si>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</si>
  <si>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</si>
  <si>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</si>
  <si>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</si>
  <si>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</si>
  <si>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</si>
  <si>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</si>
  <si>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</si>
  <si>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</si>
  <si>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</si>
  <si>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</si>
  <si>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</si>
  <si>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</si>
  <si>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</si>
  <si>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</si>
  <si>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</si>
  <si>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</si>
  <si>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</si>
  <si>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</si>
  <si>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</si>
  <si>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</si>
  <si>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</si>
  <si>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</si>
  <si>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</si>
  <si>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</si>
  <si>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</si>
  <si>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</si>
  <si>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</si>
  <si>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</si>
  <si>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</si>
  <si>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</si>
  <si>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</si>
  <si>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</si>
  <si>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</si>
  <si>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</si>
  <si>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</si>
  <si>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</si>
  <si>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</si>
  <si>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</si>
  <si>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</si>
  <si>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</si>
  <si>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</si>
  <si>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</si>
  <si>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</si>
  <si>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</si>
  <si>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</si>
  <si>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</si>
  <si>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</si>
  <si>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</si>
  <si>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</si>
  <si>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</si>
  <si>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</si>
  <si>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</si>
  <si>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</si>
  <si>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</si>
  <si>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</si>
  <si>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</si>
  <si>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</si>
  <si>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</si>
  <si>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</si>
  <si>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</si>
  <si>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</si>
  <si>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</si>
  <si>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</si>
  <si>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</si>
  <si>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</si>
  <si>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</si>
  <si>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</si>
  <si>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</si>
  <si>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</si>
  <si>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</si>
  <si>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</si>
  <si>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</si>
  <si>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</si>
  <si>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</si>
  <si>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</si>
  <si>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</si>
  <si>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</si>
  <si>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</si>
  <si>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</si>
  <si>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</si>
  <si>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</si>
  <si>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</si>
  <si>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</si>
  <si>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</si>
  <si>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</si>
  <si>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</si>
  <si>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</si>
  <si>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</si>
  <si>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</si>
  <si>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</si>
  <si>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</si>
  <si>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</si>
  <si>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</si>
  <si>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</si>
  <si>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</si>
  <si>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</si>
  <si>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</si>
  <si>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</si>
  <si>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</si>
  <si>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</si>
  <si>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</si>
  <si>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</si>
  <si>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</si>
  <si>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</si>
  <si>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</si>
  <si>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</si>
  <si>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</si>
  <si>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</si>
  <si>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</si>
  <si>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</si>
  <si>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</si>
  <si>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</si>
  <si>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</si>
  <si>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</si>
  <si>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</si>
  <si>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</si>
  <si>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</si>
  <si>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</si>
  <si>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</si>
  <si>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</si>
  <si>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</si>
  <si>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</si>
  <si>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</si>
  <si>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</si>
  <si>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</si>
  <si>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</si>
  <si>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</si>
  <si>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</si>
  <si>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</si>
  <si>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</si>
  <si>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</si>
  <si>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</si>
  <si>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</si>
  <si>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</si>
  <si>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</si>
  <si>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</si>
  <si>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</si>
  <si>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</si>
  <si>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</si>
  <si>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</si>
  <si>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</si>
  <si>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</si>
  <si>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</si>
  <si>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</si>
  <si>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</si>
  <si>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</si>
  <si>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</si>
  <si>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</si>
  <si>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</si>
  <si>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</si>
  <si>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</si>
  <si>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</si>
  <si>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</si>
  <si>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</si>
  <si>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</si>
  <si>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</si>
  <si>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</si>
  <si>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</si>
  <si>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</si>
  <si>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</si>
  <si>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</si>
  <si>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</si>
  <si>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</si>
  <si>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</si>
  <si>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</si>
  <si>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</si>
  <si>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</si>
  <si>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</si>
  <si>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</si>
  <si>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</si>
  <si>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</si>
  <si>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</si>
  <si>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</si>
  <si>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</si>
  <si>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</si>
  <si>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</si>
  <si>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</si>
  <si>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</si>
  <si>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</si>
  <si>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</si>
  <si>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</si>
  <si>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</si>
  <si>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</si>
  <si>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</si>
  <si>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</si>
  <si>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</si>
  <si>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</si>
  <si>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</si>
  <si>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</si>
  <si>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</si>
  <si>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</si>
  <si>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</si>
  <si>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</si>
  <si>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</si>
  <si>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</si>
  <si>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</si>
  <si>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</si>
  <si>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</si>
  <si>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</si>
  <si>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</si>
  <si>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</si>
  <si>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</si>
  <si>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</si>
  <si>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</si>
  <si>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</si>
  <si>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</si>
  <si>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</si>
  <si>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</si>
  <si>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</si>
  <si>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</si>
  <si>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</si>
  <si>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</si>
  <si>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</si>
  <si>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</si>
  <si>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</si>
  <si>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</si>
  <si>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</si>
  <si>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</si>
  <si>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</si>
  <si>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</si>
  <si>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</si>
  <si>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</si>
  <si>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</si>
  <si>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</si>
  <si>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</si>
  <si>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</si>
  <si>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</si>
  <si>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</si>
  <si>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</si>
  <si>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</si>
  <si>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</si>
  <si>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</si>
  <si>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</si>
  <si>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</si>
  <si>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</si>
  <si>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</si>
  <si>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</si>
  <si>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</si>
  <si>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</si>
  <si>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</si>
  <si>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</si>
  <si>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</si>
  <si>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</si>
  <si>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</si>
  <si>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</si>
  <si>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</si>
  <si>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</si>
  <si>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</si>
  <si>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</si>
  <si>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</si>
  <si>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</si>
  <si>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</si>
  <si>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</si>
  <si>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</si>
  <si>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</si>
  <si>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</si>
  <si>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</si>
  <si>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</si>
  <si>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</si>
  <si>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</si>
  <si>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</si>
  <si>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</si>
  <si>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</si>
  <si>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</si>
  <si>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</si>
  <si>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</si>
  <si>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</si>
  <si>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</si>
  <si>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</si>
  <si>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</si>
  <si>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</si>
  <si>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</si>
  <si>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</si>
  <si>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</si>
  <si>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</si>
  <si>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</si>
  <si>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</si>
  <si>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</si>
  <si>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</si>
  <si>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</si>
  <si>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</si>
  <si>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</si>
  <si>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</si>
  <si>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</si>
  <si>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</si>
  <si>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</si>
  <si>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</si>
  <si>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</si>
  <si>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</si>
  <si>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</si>
  <si>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</si>
  <si>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</si>
  <si>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</si>
  <si>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</si>
  <si>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</si>
  <si>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</si>
  <si>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</si>
  <si>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</si>
  <si>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</si>
  <si>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</si>
  <si>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</si>
  <si>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</si>
  <si>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</si>
  <si>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</si>
  <si>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</si>
  <si>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</si>
  <si>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</si>
  <si>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</si>
  <si>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</si>
  <si>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</si>
  <si>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</si>
  <si>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</si>
  <si>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</si>
  <si>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</si>
  <si>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</si>
  <si>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</si>
  <si>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</si>
  <si>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</si>
  <si>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</si>
  <si>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</si>
  <si>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</si>
  <si>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</si>
  <si>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</si>
  <si>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</si>
  <si>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</si>
  <si>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</si>
  <si>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</si>
  <si>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</si>
  <si>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</si>
  <si>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</si>
  <si>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</si>
  <si>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</si>
  <si>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</si>
  <si>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</si>
  <si>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</si>
  <si>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</si>
  <si>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</si>
  <si>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</si>
  <si>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</si>
  <si>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</si>
  <si>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</si>
  <si>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</si>
  <si>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</si>
  <si>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</si>
  <si>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</si>
  <si>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</si>
  <si>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</si>
  <si>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</si>
  <si>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</si>
  <si>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</si>
  <si>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</si>
  <si>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</si>
  <si>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</si>
  <si>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</si>
  <si>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</si>
  <si>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</si>
  <si>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</si>
  <si>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</si>
  <si>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</si>
  <si>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</si>
  <si>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</si>
  <si>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</si>
  <si>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</si>
  <si>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</si>
  <si>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</si>
  <si>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</si>
  <si>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</si>
  <si>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</si>
  <si>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</si>
  <si>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</si>
  <si>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</si>
  <si>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</si>
  <si>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</si>
  <si>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</si>
  <si>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</si>
  <si>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</si>
  <si>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</si>
  <si>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</si>
  <si>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</si>
  <si>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</si>
  <si>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</si>
  <si>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</si>
  <si>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</si>
  <si>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</si>
  <si>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</si>
  <si>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</si>
  <si>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</si>
  <si>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</si>
  <si>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</si>
  <si>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</si>
  <si>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</si>
  <si>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</si>
  <si>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</si>
  <si>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</si>
  <si>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</si>
  <si>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</si>
  <si>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</si>
  <si>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</si>
  <si>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</si>
  <si>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</si>
  <si>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</si>
  <si>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</si>
  <si>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</si>
  <si>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</si>
  <si>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</si>
  <si>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</si>
  <si>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</si>
  <si>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</si>
  <si>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</si>
  <si>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</si>
  <si>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</si>
  <si>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</si>
  <si>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</si>
  <si>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</si>
  <si>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</si>
  <si>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</si>
  <si>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</si>
  <si>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</si>
  <si>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</si>
  <si>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</si>
  <si>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</si>
  <si>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</si>
  <si>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</si>
  <si>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</si>
  <si>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</si>
  <si>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</si>
  <si>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</si>
  <si>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</si>
  <si>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</si>
  <si>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</si>
  <si>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</si>
  <si>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</si>
  <si>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</si>
  <si>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</si>
  <si>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</si>
  <si>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</si>
  <si>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</si>
  <si>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</si>
  <si>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</si>
  <si>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</si>
  <si>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</si>
  <si>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</si>
  <si>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</si>
  <si>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</si>
  <si>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</si>
  <si>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</si>
  <si>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</si>
  <si>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</si>
  <si>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</si>
  <si>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</si>
  <si>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</si>
  <si>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</si>
  <si>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</si>
  <si>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</si>
  <si>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</si>
  <si>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</si>
  <si>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</si>
  <si>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</si>
  <si>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</si>
  <si>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</si>
  <si>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</si>
  <si>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</si>
  <si>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</si>
  <si>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</si>
  <si>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</si>
  <si>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</si>
  <si>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</si>
  <si>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</si>
  <si>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</si>
  <si>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</si>
  <si>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</si>
  <si>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</si>
  <si>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</si>
  <si>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</si>
  <si>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</si>
  <si>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</si>
  <si>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</si>
  <si>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</si>
  <si>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</si>
  <si>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</si>
  <si>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</si>
  <si>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</si>
  <si>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</si>
  <si>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</si>
  <si>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</si>
  <si>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</si>
  <si>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</si>
  <si>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</si>
  <si>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</si>
  <si>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</si>
  <si>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</si>
  <si>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</si>
  <si>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</si>
  <si>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</si>
  <si>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</si>
  <si>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</si>
  <si>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</si>
  <si>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</si>
  <si>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</si>
  <si>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</si>
  <si>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</si>
  <si>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</si>
  <si>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</si>
  <si>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</si>
  <si>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</si>
  <si>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</si>
  <si>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</si>
  <si>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</si>
  <si>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</si>
  <si>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</si>
  <si>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</si>
  <si>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</si>
  <si>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</si>
  <si>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</si>
  <si>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</si>
  <si>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</si>
  <si>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</si>
  <si>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</si>
  <si>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</si>
  <si>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</si>
  <si>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</si>
  <si>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</si>
  <si>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</si>
  <si>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</si>
  <si>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</si>
  <si>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</si>
  <si>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</si>
  <si>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</si>
  <si>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</si>
  <si>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</si>
  <si>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</si>
  <si>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</si>
  <si>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</si>
  <si>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</si>
  <si>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</si>
  <si>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</si>
  <si>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</si>
  <si>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</si>
  <si>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</si>
  <si>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</si>
  <si>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</si>
  <si>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</si>
  <si>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</si>
  <si>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</si>
  <si>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</si>
  <si>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</si>
  <si>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</si>
  <si>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</si>
  <si>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</si>
  <si>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</si>
  <si>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</si>
  <si>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</si>
  <si>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</si>
  <si>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</si>
  <si>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</si>
  <si>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</si>
  <si>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</si>
  <si>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</si>
  <si>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</si>
  <si>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</si>
  <si>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</si>
  <si>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</si>
  <si>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</si>
  <si>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</si>
  <si>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</si>
  <si>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</si>
  <si>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</si>
  <si>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</si>
  <si>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</si>
  <si>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</si>
  <si>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</si>
  <si>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</si>
  <si>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</si>
  <si>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</si>
  <si>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</si>
  <si>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</si>
  <si>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</si>
  <si>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</si>
  <si>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</si>
  <si>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</si>
  <si>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</si>
  <si>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</si>
  <si>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</si>
  <si>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</si>
  <si>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</si>
  <si>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</si>
  <si>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</si>
  <si>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</si>
  <si>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</si>
  <si>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</si>
  <si>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</si>
  <si>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</si>
  <si>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</si>
  <si>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</si>
  <si>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</si>
  <si>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</si>
  <si>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</si>
  <si>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</si>
  <si>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</si>
  <si>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</si>
  <si>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</si>
  <si>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</si>
  <si>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</si>
  <si>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</si>
  <si>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</si>
  <si>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</si>
  <si>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</si>
  <si>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</si>
  <si>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</si>
  <si>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</si>
  <si>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</si>
  <si>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</si>
  <si>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</si>
  <si>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</si>
  <si>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</si>
  <si>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</si>
  <si>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</si>
  <si>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</si>
  <si>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</si>
  <si>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</si>
  <si>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</si>
  <si>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</si>
  <si>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</si>
  <si>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</si>
  <si>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</si>
  <si>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</si>
  <si>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</si>
  <si>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</si>
  <si>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</si>
  <si>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</si>
  <si>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</si>
  <si>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</si>
  <si>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</si>
  <si>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</si>
  <si>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</si>
  <si>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</si>
  <si>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</si>
  <si>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</si>
  <si>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</si>
  <si>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</si>
  <si>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</si>
  <si>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</si>
  <si>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</si>
  <si>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</si>
  <si>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</si>
  <si>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</si>
  <si>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</si>
  <si>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</si>
  <si>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</si>
  <si>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</si>
  <si>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</si>
  <si>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</si>
  <si>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</si>
  <si>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</si>
  <si>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</si>
  <si>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</si>
  <si>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</si>
  <si>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</si>
  <si>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</si>
  <si>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</si>
  <si>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</si>
  <si>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</si>
  <si>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</si>
  <si>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</si>
  <si>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</si>
  <si>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</si>
  <si>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</si>
  <si>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</si>
  <si>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</si>
  <si>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</si>
  <si>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</si>
  <si>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</si>
  <si>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</si>
  <si>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</si>
  <si>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</si>
  <si>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</si>
  <si>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</si>
  <si>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</si>
  <si>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</si>
  <si>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</si>
  <si>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</si>
  <si>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</si>
  <si>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</si>
  <si>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</si>
  <si>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</si>
  <si>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</si>
  <si>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</si>
  <si>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</si>
  <si>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</si>
  <si>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</si>
  <si>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</si>
  <si>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</si>
  <si>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</si>
  <si>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</si>
  <si>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</si>
  <si>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</si>
  <si>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</si>
  <si>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</si>
  <si>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</si>
  <si>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</si>
  <si>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</si>
  <si>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</si>
  <si>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</si>
  <si>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</si>
  <si>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</si>
  <si>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</si>
  <si>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</si>
  <si>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</si>
  <si>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</si>
  <si>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</si>
  <si>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</si>
  <si>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</si>
  <si>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</si>
  <si>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</si>
  <si>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</si>
  <si>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</si>
  <si>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</si>
  <si>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</si>
  <si>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</si>
  <si>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</si>
  <si>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</si>
  <si>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</si>
  <si>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</si>
  <si>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</si>
  <si>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</si>
  <si>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</si>
  <si>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</si>
  <si>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</si>
  <si>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</si>
  <si>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</si>
  <si>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</si>
  <si>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</si>
  <si>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</si>
  <si>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</si>
  <si>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</si>
  <si>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</si>
  <si>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</si>
  <si>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</si>
  <si>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</si>
  <si>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</si>
  <si>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</si>
  <si>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</si>
  <si>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</si>
  <si>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</si>
  <si>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</si>
  <si>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</si>
  <si>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</si>
  <si>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</si>
  <si>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</si>
  <si>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</si>
  <si>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</si>
  <si>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</si>
  <si>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</si>
  <si>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</si>
  <si>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</si>
  <si>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</si>
  <si>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</si>
  <si>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</si>
  <si>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</si>
  <si>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</si>
  <si>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</si>
  <si>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</si>
  <si>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</si>
  <si>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</si>
  <si>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</si>
  <si>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</si>
  <si>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</si>
  <si>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</si>
  <si>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</si>
  <si>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</si>
  <si>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</si>
  <si>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</si>
  <si>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</si>
  <si>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</si>
  <si>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</si>
  <si>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</si>
  <si>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</si>
  <si>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</si>
  <si>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</si>
  <si>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</si>
  <si>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</si>
  <si>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</si>
  <si>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</si>
  <si>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</si>
  <si>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</si>
  <si>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</si>
  <si>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</si>
  <si>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</si>
  <si>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</si>
  <si>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</si>
  <si>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</si>
  <si>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</si>
  <si>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</si>
  <si>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</si>
  <si>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</si>
  <si>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</si>
  <si>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</si>
  <si>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</si>
  <si>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</si>
  <si>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</si>
  <si>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</si>
  <si>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</si>
  <si>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</si>
  <si>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</si>
  <si>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</si>
  <si>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</si>
  <si>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</si>
  <si>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</si>
  <si>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</si>
  <si>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</si>
  <si>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</si>
  <si>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</si>
  <si>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</si>
  <si>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</si>
  <si>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</si>
  <si>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</si>
  <si>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</si>
  <si>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</si>
  <si>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</si>
  <si>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</si>
  <si>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</si>
  <si>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</si>
  <si>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</si>
  <si>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</si>
  <si>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</si>
  <si>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</si>
  <si>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</si>
  <si>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</si>
  <si>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</si>
  <si>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</si>
  <si>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</si>
  <si>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</si>
  <si>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</si>
  <si>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</si>
  <si>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</si>
  <si>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</si>
  <si>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</si>
  <si>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</si>
  <si>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</si>
  <si>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</si>
  <si>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</si>
  <si>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</si>
  <si>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</si>
  <si>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</si>
  <si>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</si>
  <si>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</si>
  <si>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</si>
  <si>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</si>
  <si>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</si>
  <si>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</si>
  <si>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</si>
  <si>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</si>
  <si>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</si>
  <si>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</si>
  <si>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</si>
  <si>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</si>
  <si>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</si>
  <si>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</si>
  <si>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</si>
  <si>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</si>
  <si>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</si>
  <si>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</si>
  <si>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</si>
  <si>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</si>
  <si>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</si>
  <si>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</si>
  <si>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</si>
  <si>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</si>
  <si>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</si>
  <si>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</si>
  <si>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</si>
  <si>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</si>
  <si>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</si>
  <si>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</si>
  <si>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</si>
  <si>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</si>
  <si>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</si>
  <si>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</si>
  <si>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</si>
  <si>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</si>
  <si>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</si>
  <si>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</si>
  <si>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</si>
  <si>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</si>
  <si>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</si>
  <si>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</si>
  <si>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</si>
  <si>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</si>
  <si>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</si>
  <si>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</si>
  <si>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</si>
  <si>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</si>
  <si>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</si>
  <si>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</si>
  <si>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</si>
  <si>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</si>
  <si>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</si>
  <si>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</si>
  <si>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</si>
  <si>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</si>
  <si>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</si>
  <si>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</si>
  <si>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</si>
  <si>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</si>
  <si>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</si>
  <si>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</si>
  <si>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</si>
  <si>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</si>
  <si>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</si>
  <si>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</si>
  <si>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</si>
  <si>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</si>
  <si>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</si>
  <si>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</si>
  <si>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</si>
  <si>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</si>
  <si>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</si>
  <si>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</si>
  <si>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</si>
  <si>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</si>
  <si>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</si>
  <si>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</si>
  <si>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</si>
  <si>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</si>
  <si>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</si>
  <si>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</si>
  <si>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</si>
  <si>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</si>
  <si>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</si>
  <si>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</si>
  <si>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</si>
  <si>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</si>
  <si>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</si>
  <si>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</si>
  <si>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</si>
  <si>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</si>
  <si>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</si>
  <si>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</si>
  <si>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</si>
  <si>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</si>
  <si>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</si>
  <si>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</si>
  <si>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</si>
  <si>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</si>
  <si>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</si>
  <si>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</si>
  <si>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</si>
  <si>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</si>
  <si>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</si>
  <si>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</si>
  <si>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</si>
  <si>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</si>
  <si>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</si>
  <si>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</si>
  <si>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</si>
  <si>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</si>
  <si>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</si>
  <si>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</si>
  <si>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</si>
  <si>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</si>
  <si>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</si>
  <si>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</si>
  <si>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</si>
  <si>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</si>
  <si>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</si>
  <si>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</si>
  <si>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</si>
  <si>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</si>
  <si>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</si>
  <si>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</si>
  <si>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</si>
  <si>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</si>
  <si>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</si>
  <si>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</si>
  <si>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</si>
  <si>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</si>
  <si>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</si>
  <si>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</si>
  <si>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</si>
  <si>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</si>
  <si>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</si>
  <si>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</si>
  <si>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</si>
  <si>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</si>
  <si>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</si>
  <si>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</si>
  <si>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</si>
  <si>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</si>
  <si>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</si>
  <si>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</si>
  <si>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</si>
  <si>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</si>
  <si>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</si>
  <si>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</si>
  <si>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</si>
  <si>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</si>
  <si>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</si>
  <si>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</si>
  <si>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</si>
  <si>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</si>
  <si>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</si>
  <si>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</si>
  <si>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</si>
  <si>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</si>
  <si>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</si>
  <si>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</si>
  <si>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</si>
  <si>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</si>
  <si>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</si>
  <si>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</si>
  <si>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</si>
  <si>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</si>
  <si>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</si>
  <si>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</si>
  <si>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</si>
  <si>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</si>
  <si>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</si>
  <si>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</si>
  <si>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</si>
  <si>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</si>
  <si>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</si>
  <si>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</si>
  <si>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</si>
  <si>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</si>
  <si>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</si>
  <si>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</si>
  <si>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</si>
  <si>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</si>
  <si>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</si>
  <si>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</si>
  <si>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</si>
  <si>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</si>
  <si>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</si>
  <si>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</si>
  <si>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</si>
  <si>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</si>
  <si>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</si>
  <si>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</si>
  <si>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</si>
  <si>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</si>
  <si>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</si>
  <si>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</si>
  <si>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</si>
  <si>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</si>
  <si>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</si>
  <si>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</si>
  <si>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</si>
  <si>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</si>
  <si>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</si>
  <si>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</si>
  <si>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</si>
  <si>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</si>
  <si>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</si>
  <si>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</si>
  <si>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</si>
  <si>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</si>
  <si>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</si>
  <si>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</si>
  <si>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</si>
  <si>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</si>
  <si>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</si>
  <si>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</si>
  <si>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</si>
  <si>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</si>
  <si>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</si>
  <si>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</si>
  <si>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</si>
  <si>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</si>
  <si>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</si>
  <si>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</si>
  <si>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</si>
  <si>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</si>
  <si>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</si>
  <si>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</si>
  <si>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</si>
  <si>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</si>
  <si>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</si>
  <si>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</si>
  <si>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</si>
  <si>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</si>
  <si>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</si>
  <si>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</si>
  <si>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</si>
  <si>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</si>
  <si>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</si>
  <si>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</si>
  <si>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</si>
  <si>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</si>
  <si>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</si>
  <si>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</si>
  <si>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</si>
  <si>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</si>
  <si>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</si>
  <si>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</si>
  <si>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</si>
  <si>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</si>
  <si>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</si>
  <si>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</si>
  <si>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</si>
  <si>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</si>
  <si>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</si>
  <si>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</si>
  <si>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</si>
  <si>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</si>
  <si>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</si>
  <si>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</si>
  <si>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</si>
  <si>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</si>
  <si>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</si>
  <si>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</si>
  <si>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</si>
  <si>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</si>
  <si>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</si>
  <si>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</si>
  <si>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</si>
  <si>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</si>
  <si>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</si>
  <si>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</si>
  <si>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</si>
  <si>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</si>
  <si>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</si>
  <si>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</si>
  <si>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</si>
  <si>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</si>
  <si>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</si>
  <si>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</si>
  <si>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</si>
  <si>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</si>
  <si>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</si>
  <si>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</si>
  <si>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</si>
  <si>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</si>
  <si>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</si>
  <si>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</si>
  <si>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</si>
  <si>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</si>
  <si>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</si>
  <si>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</si>
  <si>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</si>
  <si>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</si>
  <si>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</si>
  <si>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</si>
  <si>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</si>
  <si>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</si>
  <si>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</si>
  <si>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</si>
  <si>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</si>
  <si>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</si>
  <si>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</si>
  <si>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</si>
  <si>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</si>
  <si>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</si>
  <si>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</si>
  <si>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</si>
  <si>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</si>
  <si>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</si>
  <si>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</si>
  <si>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</si>
  <si>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</si>
  <si>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</si>
  <si>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</si>
  <si>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</si>
  <si>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</si>
  <si>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</si>
  <si>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</si>
  <si>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</si>
  <si>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</si>
  <si>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</si>
  <si>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</si>
  <si>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</si>
  <si>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</si>
  <si>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</si>
  <si>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</si>
  <si>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</si>
  <si>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</si>
  <si>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</si>
  <si>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</si>
  <si>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</si>
  <si>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</si>
  <si>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</si>
  <si>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</si>
  <si>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</si>
  <si>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</si>
  <si>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</si>
  <si>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</si>
  <si>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</si>
  <si>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</si>
  <si>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</si>
  <si>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</si>
  <si>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</si>
  <si>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</si>
  <si>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</si>
  <si>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</si>
  <si>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</si>
  <si>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</si>
  <si>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</si>
  <si>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</si>
  <si>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</si>
  <si>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</si>
  <si>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</si>
  <si>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</si>
  <si>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</si>
  <si>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</si>
  <si>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</si>
  <si>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</si>
  <si>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</si>
  <si>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</si>
  <si>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</si>
  <si>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</si>
  <si>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</si>
  <si>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</si>
  <si>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</si>
  <si>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</si>
  <si>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</si>
  <si>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</si>
  <si>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</si>
  <si>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</si>
  <si>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</si>
  <si>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</si>
  <si>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</si>
  <si>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</si>
  <si>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</si>
  <si>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</si>
  <si>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</si>
  <si>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</si>
  <si>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</si>
  <si>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</si>
  <si>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</si>
  <si>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</si>
  <si>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</si>
  <si>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</si>
  <si>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</si>
  <si>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</si>
  <si>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</si>
  <si>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</si>
  <si>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</si>
  <si>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</si>
  <si>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</si>
  <si>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</si>
  <si>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</si>
  <si>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</si>
  <si>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</si>
  <si>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</si>
  <si>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</si>
  <si>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</si>
  <si>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</si>
  <si>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</si>
  <si>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</si>
  <si>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</si>
  <si>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</si>
  <si>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</si>
  <si>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</si>
  <si>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</si>
  <si>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</si>
  <si>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</si>
  <si>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</si>
  <si>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</si>
  <si>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</si>
  <si>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</si>
  <si>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</si>
  <si>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</si>
  <si>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</si>
  <si>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</si>
  <si>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</si>
  <si>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</si>
  <si>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</si>
  <si>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</si>
  <si>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</si>
  <si>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</si>
  <si>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</si>
  <si>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</si>
  <si>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</si>
  <si>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</si>
  <si>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</si>
  <si>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</si>
  <si>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</si>
  <si>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</si>
  <si>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</si>
  <si>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</si>
  <si>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</si>
  <si>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</si>
  <si>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</si>
  <si>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</si>
  <si>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</si>
  <si>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</si>
  <si>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</si>
  <si>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</si>
  <si>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</si>
  <si>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</si>
  <si>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</si>
  <si>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</si>
  <si>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</si>
  <si>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</si>
  <si>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</si>
  <si>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</si>
  <si>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</si>
  <si>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</si>
  <si>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</si>
  <si>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</si>
  <si>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</si>
  <si>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</si>
  <si>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</si>
  <si>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</si>
  <si>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</si>
  <si>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</si>
  <si>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</si>
  <si>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</si>
  <si>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</si>
  <si>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</si>
  <si>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</si>
  <si>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</si>
  <si>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</si>
  <si>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</si>
  <si>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</si>
  <si>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</si>
  <si>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</si>
  <si>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</si>
  <si>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</si>
  <si>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</si>
  <si>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</si>
  <si>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</si>
  <si>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</si>
  <si>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</si>
  <si>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</si>
  <si>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</si>
  <si>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</si>
  <si>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</si>
  <si>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</si>
  <si>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</si>
  <si>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</si>
  <si>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</si>
  <si>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</si>
  <si>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</si>
  <si>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</si>
  <si>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</si>
  <si>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</si>
  <si>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</si>
  <si>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</si>
  <si>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</si>
  <si>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</si>
  <si>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</si>
  <si>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</si>
  <si>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</si>
  <si>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</si>
  <si>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</si>
  <si>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</si>
  <si>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</si>
  <si>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</si>
  <si>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</si>
  <si>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</si>
  <si>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</si>
  <si>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</si>
  <si>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</si>
  <si>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</si>
  <si>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</si>
  <si>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</si>
  <si>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</si>
  <si>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</si>
  <si>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</si>
  <si>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</si>
  <si>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</si>
  <si>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</si>
  <si>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</si>
  <si>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</si>
  <si>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</si>
  <si>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</si>
  <si>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</si>
  <si>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</si>
  <si>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</si>
  <si>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</si>
  <si>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</si>
  <si>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</si>
  <si>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</si>
  <si>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</si>
  <si>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</si>
  <si>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</si>
  <si>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</si>
  <si>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</si>
  <si>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</si>
  <si>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</si>
  <si>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</si>
  <si>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</si>
  <si>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</si>
  <si>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</si>
  <si>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</si>
  <si>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</si>
  <si>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</si>
  <si>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</si>
  <si>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</si>
  <si>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</si>
  <si>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</si>
  <si>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</si>
  <si>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</si>
  <si>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</si>
  <si>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</si>
  <si>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</si>
  <si>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</si>
  <si>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</si>
  <si>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</si>
  <si>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</si>
  <si>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</si>
  <si>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</si>
  <si>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</si>
  <si>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</si>
  <si>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</si>
  <si>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</si>
  <si>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</si>
  <si>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</si>
  <si>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</si>
  <si>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</si>
  <si>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</si>
  <si>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</si>
  <si>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</si>
  <si>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</si>
  <si>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</si>
  <si>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</si>
  <si>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</si>
  <si>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</si>
  <si>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</si>
  <si>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</si>
  <si>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</si>
  <si>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</si>
  <si>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</si>
  <si>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</si>
  <si>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</si>
  <si>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</si>
  <si>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</si>
  <si>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</si>
  <si>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</si>
  <si>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</si>
  <si>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</si>
  <si>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</si>
  <si>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</si>
  <si>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</si>
  <si>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</si>
  <si>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</si>
  <si>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</si>
  <si>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</si>
  <si>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</si>
  <si>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</si>
  <si>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</si>
  <si>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</si>
  <si>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</si>
  <si>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</si>
  <si>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</si>
  <si>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</si>
  <si>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</si>
  <si>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</si>
  <si>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</si>
  <si>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</si>
  <si>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</si>
  <si>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</si>
  <si>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</si>
  <si>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</si>
  <si>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</si>
  <si>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</si>
  <si>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</si>
  <si>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</si>
  <si>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</si>
  <si>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</si>
  <si>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</si>
  <si>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</si>
  <si>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</si>
  <si>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</si>
  <si>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</si>
  <si>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</si>
  <si>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</si>
  <si>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</si>
  <si>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</si>
  <si>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</si>
  <si>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</si>
  <si>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</si>
  <si>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</si>
  <si>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</si>
  <si>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</si>
  <si>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</si>
  <si>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</si>
  <si>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</si>
  <si>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</si>
  <si>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</si>
  <si>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</si>
  <si>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</si>
  <si>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</si>
  <si>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</si>
  <si>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</si>
  <si>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</si>
  <si>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</si>
  <si>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</si>
  <si>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</si>
  <si>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</si>
  <si>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</si>
  <si>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</si>
  <si>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</si>
  <si>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</si>
  <si>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</si>
  <si>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</si>
  <si>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</si>
  <si>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</si>
  <si>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</si>
  <si>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</si>
  <si>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</si>
  <si>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</si>
  <si>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</si>
  <si>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</si>
  <si>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</si>
  <si>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</si>
  <si>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</si>
  <si>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</si>
  <si>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</si>
  <si>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</si>
  <si>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</si>
  <si>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</si>
  <si>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</si>
  <si>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</si>
  <si>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</si>
  <si>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</si>
  <si>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</si>
  <si>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</si>
  <si>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</si>
  <si>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</si>
  <si>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</si>
  <si>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</si>
  <si>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</si>
  <si>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</si>
  <si>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</si>
  <si>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</si>
  <si>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</si>
  <si>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</si>
  <si>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</si>
  <si>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</si>
  <si>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</si>
  <si>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</si>
  <si>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</si>
  <si>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</si>
  <si>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</si>
  <si>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</si>
  <si>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</si>
  <si>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</si>
  <si>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</si>
  <si>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</si>
  <si>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</si>
  <si>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</si>
  <si>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</si>
  <si>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</si>
  <si>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</si>
  <si>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</si>
  <si>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</si>
  <si>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</si>
  <si>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</si>
  <si>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</si>
  <si>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</si>
  <si>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</si>
  <si>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</si>
  <si>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</si>
  <si>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</si>
  <si>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</si>
  <si>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</si>
  <si>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</si>
  <si>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</si>
  <si>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</si>
  <si>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</si>
  <si>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</si>
  <si>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</si>
  <si>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</si>
  <si>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</si>
  <si>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</si>
  <si>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</si>
  <si>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</si>
  <si>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</si>
  <si>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</si>
  <si>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</si>
  <si>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</si>
  <si>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</si>
  <si>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</si>
  <si>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</si>
  <si>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</si>
  <si>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</si>
  <si>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</si>
  <si>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</si>
  <si>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</si>
  <si>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</si>
  <si>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</si>
  <si>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</si>
  <si>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</si>
  <si>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</si>
  <si>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</si>
  <si>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</si>
  <si>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</si>
  <si>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</si>
  <si>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</si>
  <si>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</si>
  <si>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</si>
  <si>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</si>
  <si>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</si>
  <si>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</si>
  <si>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</si>
  <si>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</si>
  <si>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</si>
  <si>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</si>
  <si>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</si>
  <si>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</si>
  <si>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</si>
  <si>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</si>
  <si>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</si>
  <si>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</si>
  <si>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</si>
  <si>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</si>
  <si>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</si>
  <si>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</si>
  <si>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</si>
  <si>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</si>
  <si>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</si>
  <si>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</si>
  <si>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</si>
  <si>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</si>
  <si>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</si>
  <si>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</si>
  <si>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</si>
  <si>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</si>
  <si>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</si>
  <si>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</si>
  <si>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</si>
  <si>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</si>
  <si>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</si>
  <si>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</si>
  <si>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</si>
  <si>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</si>
  <si>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</si>
  <si>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</si>
  <si>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</si>
  <si>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</si>
  <si>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</si>
  <si>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</si>
  <si>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</si>
  <si>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</si>
  <si>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</si>
  <si>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</si>
  <si>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</si>
  <si>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</si>
  <si>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</si>
  <si>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</si>
  <si>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</si>
  <si>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</si>
  <si>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</si>
  <si>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</si>
  <si>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</si>
  <si>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</si>
  <si>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</si>
  <si>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</si>
  <si>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</si>
  <si>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</si>
  <si>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</si>
  <si>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</si>
  <si>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</si>
  <si>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</si>
  <si>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</si>
  <si>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</si>
  <si>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</si>
  <si>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</si>
  <si>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</si>
  <si>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</si>
  <si>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</si>
  <si>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</si>
  <si>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</si>
  <si>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</si>
  <si>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</si>
  <si>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</si>
  <si>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</si>
  <si>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</si>
  <si>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</si>
  <si>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</si>
  <si>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</si>
  <si>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</si>
  <si>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</si>
  <si>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</si>
  <si>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</si>
  <si>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</si>
  <si>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</si>
  <si>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</si>
  <si>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</si>
  <si>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</si>
  <si>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</si>
  <si>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</si>
  <si>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</si>
  <si>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</si>
  <si>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</si>
  <si>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</si>
  <si>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</si>
  <si>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</si>
  <si>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</si>
  <si>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</si>
  <si>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</si>
  <si>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</si>
  <si>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</si>
  <si>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</si>
  <si>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</si>
  <si>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</si>
  <si>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</si>
  <si>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</si>
  <si>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</si>
  <si>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</si>
  <si>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</si>
  <si>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</si>
  <si>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</si>
  <si>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</si>
  <si>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</si>
  <si>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</si>
  <si>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</si>
  <si>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</si>
  <si>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</si>
  <si>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</si>
  <si>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</si>
  <si>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</si>
  <si>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</si>
  <si>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</si>
  <si>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</si>
  <si>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</si>
  <si>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</si>
  <si>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</si>
  <si>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</si>
  <si>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</si>
  <si>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</si>
  <si>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</si>
  <si>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</si>
  <si>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</si>
  <si>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</si>
  <si>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</si>
  <si>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</si>
  <si>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</si>
  <si>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</si>
  <si>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</si>
  <si>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</si>
  <si>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</si>
  <si>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</si>
  <si>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</si>
  <si>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</si>
  <si>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</si>
  <si>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</si>
  <si>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</si>
  <si>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</si>
  <si>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</si>
  <si>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</si>
  <si>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</si>
  <si>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</si>
  <si>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</si>
  <si>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</si>
  <si>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</si>
  <si>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</si>
  <si>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</si>
  <si>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</si>
  <si>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</si>
  <si>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</si>
  <si>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</si>
  <si>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</si>
  <si>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</si>
  <si>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</si>
  <si>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</si>
  <si>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</si>
  <si>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</si>
  <si>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</si>
  <si>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</si>
  <si>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</si>
  <si>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</si>
  <si>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</si>
  <si>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</si>
  <si>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</si>
  <si>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</si>
  <si>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</si>
  <si>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</si>
  <si>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</si>
  <si>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</si>
  <si>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</si>
  <si>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</si>
  <si>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</si>
  <si>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</si>
  <si>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</si>
  <si>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</si>
  <si>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</si>
  <si>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</si>
  <si>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</si>
  <si>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</si>
  <si>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</si>
  <si>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</si>
  <si>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</si>
  <si>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</si>
  <si>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</si>
  <si>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</si>
  <si>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</si>
  <si>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</si>
  <si>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</si>
  <si>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</si>
  <si>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</si>
  <si>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</si>
  <si>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</si>
  <si>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</si>
  <si>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</si>
  <si>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</si>
  <si>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</si>
  <si>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</si>
  <si>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</si>
  <si>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</si>
  <si>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</si>
  <si>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</si>
  <si>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</si>
  <si>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</si>
  <si>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</si>
  <si>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</si>
  <si>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</si>
  <si>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</si>
  <si>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</si>
  <si>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</si>
  <si>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</si>
  <si>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</si>
  <si>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</si>
  <si>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</si>
  <si>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</si>
  <si>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</si>
  <si>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</si>
  <si>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</si>
  <si>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</si>
  <si>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</si>
  <si>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</si>
  <si>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</si>
  <si>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</si>
  <si>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</si>
  <si>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</si>
  <si>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</si>
  <si>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</si>
  <si>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</si>
  <si>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</si>
  <si>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</si>
  <si>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</si>
  <si>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</si>
  <si>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</si>
  <si>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</si>
  <si>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</si>
  <si>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</si>
  <si>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</si>
  <si>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</si>
  <si>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</si>
  <si>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</si>
  <si>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</si>
  <si>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</si>
  <si>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</si>
  <si>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</si>
  <si>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</si>
  <si>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</si>
  <si>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</si>
  <si>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</si>
  <si>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</si>
  <si>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</si>
  <si>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</si>
  <si>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</si>
  <si>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</si>
  <si>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</si>
  <si>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</si>
  <si>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</si>
  <si>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</si>
  <si>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</si>
  <si>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</si>
  <si>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</si>
  <si>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</si>
  <si>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</si>
  <si>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</si>
  <si>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</si>
  <si>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</si>
  <si>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</si>
  <si>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</si>
  <si>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</si>
  <si>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</si>
  <si>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</si>
  <si>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</si>
  <si>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</si>
  <si>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</si>
  <si>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</si>
  <si>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</si>
  <si>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</si>
  <si>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</si>
  <si>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</si>
  <si>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</si>
  <si>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</si>
  <si>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</si>
  <si>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</si>
  <si>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</si>
  <si>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</si>
  <si>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</si>
  <si>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</si>
  <si>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</si>
  <si>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</si>
  <si>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</si>
  <si>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</si>
  <si>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</si>
  <si>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</si>
  <si>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</si>
  <si>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</si>
  <si>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</si>
  <si>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</si>
  <si>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</si>
  <si>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</si>
  <si>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</si>
  <si>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</si>
  <si>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</si>
  <si>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</si>
  <si>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</si>
  <si>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</si>
  <si>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</si>
  <si>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</si>
  <si>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</si>
  <si>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</si>
  <si>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</si>
  <si>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</si>
  <si>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</si>
  <si>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</si>
  <si>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</si>
  <si>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</si>
  <si>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</si>
  <si>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</si>
  <si>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</si>
  <si>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</si>
  <si>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</si>
  <si>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</si>
  <si>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</si>
  <si>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</si>
  <si>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</si>
  <si>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</si>
  <si>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</si>
  <si>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</si>
  <si>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</si>
  <si>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</si>
  <si>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</si>
  <si>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</si>
  <si>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</si>
  <si>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</si>
  <si>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</si>
  <si>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</si>
  <si>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</si>
  <si>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</si>
  <si>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</si>
  <si>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</si>
  <si>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</si>
  <si>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</si>
  <si>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</si>
  <si>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</si>
  <si>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</si>
  <si>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</si>
  <si>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</si>
  <si>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</si>
  <si>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</si>
  <si>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</si>
  <si>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</si>
  <si>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</si>
  <si>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</si>
  <si>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</si>
  <si>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</si>
  <si>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</si>
  <si>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</si>
  <si>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</si>
  <si>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</si>
  <si>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</si>
  <si>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</si>
  <si>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</si>
  <si>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</si>
  <si>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</si>
  <si>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</si>
  <si>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</si>
  <si>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</si>
  <si>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</si>
  <si>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</si>
  <si>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</si>
  <si>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</si>
  <si>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</si>
  <si>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</si>
  <si>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</si>
  <si>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</si>
  <si>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</si>
  <si>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</si>
  <si>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</si>
  <si>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</si>
  <si>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</si>
  <si>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</si>
  <si>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</si>
  <si>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</si>
  <si>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</si>
  <si>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</si>
  <si>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</si>
  <si>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</si>
  <si>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</si>
  <si>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</si>
  <si>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</si>
  <si>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</si>
  <si>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</si>
  <si>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</si>
  <si>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</si>
  <si>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</si>
  <si>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</si>
  <si>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</si>
  <si>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</si>
  <si>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</si>
  <si>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</si>
  <si>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</si>
  <si>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</si>
  <si>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</si>
  <si>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</si>
  <si>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</si>
  <si>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</si>
  <si>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</si>
  <si>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</si>
  <si>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</si>
  <si>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</si>
  <si>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</si>
  <si>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</si>
  <si>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</si>
  <si>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</si>
  <si>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</si>
  <si>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</si>
  <si>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</si>
  <si>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</si>
  <si>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</si>
  <si>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</si>
  <si>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</si>
  <si>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</si>
  <si>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</si>
  <si>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</si>
  <si>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</si>
  <si>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</si>
  <si>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</si>
  <si>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</si>
  <si>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</si>
  <si>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</si>
  <si>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</si>
  <si>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</si>
  <si>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</si>
  <si>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</si>
  <si>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</si>
  <si>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</si>
  <si>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</si>
  <si>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</si>
  <si>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</si>
  <si>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</si>
  <si>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</si>
  <si>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</si>
  <si>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</si>
  <si>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</si>
  <si>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</si>
  <si>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</si>
  <si>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</si>
  <si>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</si>
  <si>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</si>
  <si>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</si>
  <si>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</si>
  <si>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</si>
  <si>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</si>
  <si>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</si>
  <si>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</si>
  <si>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</si>
  <si>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</si>
  <si>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</si>
  <si>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</si>
  <si>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</si>
  <si>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</si>
  <si>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</si>
  <si>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</si>
  <si>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</si>
  <si>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</si>
  <si>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</si>
  <si>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</si>
  <si>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</si>
  <si>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</si>
  <si>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</si>
  <si>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</si>
  <si>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</si>
  <si>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</si>
  <si>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</si>
  <si>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</si>
  <si>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</si>
  <si>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</si>
  <si>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</si>
  <si>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</si>
  <si>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</si>
  <si>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</si>
  <si>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</si>
  <si>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</si>
  <si>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</si>
  <si>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</si>
  <si>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</si>
  <si>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</si>
  <si>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</si>
  <si>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</si>
  <si>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</si>
  <si>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</si>
  <si>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</si>
  <si>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</si>
  <si>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</si>
  <si>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</si>
  <si>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</si>
  <si>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</si>
  <si>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</si>
  <si>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</si>
  <si>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</si>
  <si>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</si>
  <si>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</si>
  <si>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</si>
  <si>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</si>
  <si>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</si>
  <si>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</si>
  <si>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</si>
  <si>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</si>
  <si>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</si>
  <si>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</si>
  <si>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</si>
  <si>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</si>
  <si>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</si>
  <si>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</si>
  <si>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</si>
  <si>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</si>
  <si>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</si>
  <si>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</si>
  <si>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</si>
  <si>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</si>
  <si>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</si>
  <si>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</si>
  <si>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</si>
  <si>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</si>
  <si>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</si>
  <si>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</si>
  <si>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</si>
  <si>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</si>
  <si>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</si>
  <si>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</si>
  <si>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</si>
  <si>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</si>
  <si>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</si>
  <si>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</si>
  <si>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</si>
  <si>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</si>
  <si>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</si>
  <si>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</si>
  <si>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</si>
  <si>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</si>
  <si>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</si>
  <si>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</si>
  <si>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</si>
  <si>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</si>
  <si>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</si>
  <si>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</si>
  <si>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</si>
  <si>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</si>
  <si>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</si>
  <si>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</si>
  <si>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</si>
  <si>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</si>
  <si>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</si>
  <si>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</si>
  <si>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</si>
  <si>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</si>
  <si>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</si>
  <si>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</si>
  <si>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</si>
  <si>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</si>
  <si>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</si>
  <si>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</si>
  <si>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</si>
  <si>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</si>
  <si>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</si>
  <si>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</si>
  <si>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</si>
  <si>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</si>
  <si>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</si>
  <si>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</si>
  <si>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</si>
  <si>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</si>
  <si>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</si>
  <si>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</si>
  <si>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</si>
  <si>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</si>
  <si>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</si>
  <si>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</si>
  <si>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</si>
  <si>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</si>
  <si>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</si>
  <si>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</si>
  <si>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</si>
  <si>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</si>
  <si>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</si>
  <si>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</si>
  <si>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</si>
  <si>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</si>
  <si>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</si>
  <si>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</si>
  <si>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</si>
  <si>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</si>
  <si>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</si>
  <si>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</si>
  <si>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</si>
  <si>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</si>
  <si>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</si>
  <si>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</si>
  <si>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</si>
  <si>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</si>
  <si>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</si>
  <si>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</si>
  <si>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</si>
  <si>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</si>
  <si>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</si>
  <si>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</si>
  <si>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</si>
  <si>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</si>
  <si>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</si>
  <si>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</si>
  <si>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</si>
  <si>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</si>
  <si>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</si>
  <si>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</si>
  <si>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</si>
  <si>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</si>
  <si>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</si>
  <si>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</si>
  <si>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</si>
  <si>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</si>
  <si>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</si>
  <si>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</si>
  <si>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</si>
  <si>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</si>
  <si>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</si>
  <si>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</si>
  <si>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</si>
  <si>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</si>
  <si>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</si>
  <si>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</si>
  <si>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</si>
  <si>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</si>
  <si>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</si>
  <si>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</si>
  <si>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</si>
  <si>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</si>
  <si>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</si>
  <si>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</si>
  <si>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</si>
  <si>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</si>
  <si>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</si>
  <si>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</si>
  <si>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</si>
  <si>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</si>
  <si>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</si>
  <si>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</si>
  <si>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</si>
  <si>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</si>
  <si>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</si>
  <si>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</si>
  <si>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</si>
  <si>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</si>
  <si>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</si>
  <si>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</si>
  <si>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</si>
  <si>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</si>
  <si>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</si>
  <si>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</si>
  <si>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</si>
  <si>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</si>
  <si>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</si>
  <si>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</si>
  <si>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</si>
  <si>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</si>
  <si>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</si>
  <si>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</si>
  <si>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</si>
  <si>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</si>
  <si>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</si>
  <si>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</si>
  <si>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</si>
  <si>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</si>
  <si>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</si>
  <si>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</si>
  <si>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</si>
  <si>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</si>
  <si>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</si>
  <si>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</si>
  <si>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</si>
  <si>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</si>
  <si>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</si>
  <si>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</si>
  <si>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</si>
  <si>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</si>
  <si>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</si>
  <si>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</si>
  <si>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</si>
  <si>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</si>
  <si>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</si>
  <si>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</si>
  <si>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</si>
  <si>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</si>
  <si>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</si>
  <si>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</si>
  <si>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</si>
  <si>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</si>
  <si>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</si>
  <si>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</si>
  <si>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</si>
  <si>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</si>
  <si>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</si>
  <si>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</si>
  <si>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</si>
  <si>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</si>
  <si>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</si>
  <si>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</si>
  <si>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</si>
  <si>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</si>
  <si>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</si>
  <si>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</si>
  <si>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</si>
  <si>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</si>
  <si>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</si>
  <si>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</si>
  <si>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</si>
  <si>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</si>
  <si>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</si>
  <si>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</si>
  <si>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</si>
  <si>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</si>
  <si>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</si>
  <si>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</si>
  <si>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</si>
  <si>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</si>
  <si>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</si>
  <si>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</si>
  <si>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</si>
  <si>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</si>
  <si>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</si>
  <si>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</si>
  <si>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</si>
  <si>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</si>
  <si>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</si>
  <si>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</si>
  <si>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</si>
  <si>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</si>
  <si>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</si>
  <si>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</si>
  <si>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</si>
  <si>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</si>
  <si>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</si>
  <si>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</si>
  <si>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</si>
  <si>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</si>
  <si>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</si>
  <si>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</si>
  <si>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</si>
  <si>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</si>
  <si>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</si>
  <si>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</si>
  <si>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</si>
  <si>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</si>
  <si>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</si>
  <si>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</si>
  <si>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</si>
  <si>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</si>
  <si>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</si>
  <si>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</si>
  <si>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</si>
  <si>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</si>
  <si>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</si>
  <si>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</si>
  <si>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</si>
  <si>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</si>
  <si>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</si>
  <si>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</si>
  <si>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</si>
  <si>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</si>
  <si>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</si>
  <si>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</si>
  <si>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</si>
  <si>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</si>
  <si>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</si>
  <si>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</si>
  <si>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</si>
  <si>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</si>
  <si>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</si>
  <si>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</si>
  <si>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</si>
  <si>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</si>
  <si>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</si>
  <si>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</si>
  <si>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</si>
  <si>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</si>
  <si>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</si>
  <si>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</si>
  <si>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</si>
  <si>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</si>
  <si>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</si>
  <si>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</si>
  <si>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</si>
  <si>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</si>
  <si>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</si>
  <si>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</si>
  <si>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</si>
  <si>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</si>
  <si>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</si>
  <si>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</si>
  <si>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</si>
  <si>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</si>
  <si>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</si>
  <si>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</si>
  <si>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</si>
  <si>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</si>
  <si>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</si>
  <si>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</si>
  <si>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</si>
  <si>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</si>
  <si>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</si>
  <si>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</si>
  <si>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</si>
  <si>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</si>
  <si>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</si>
  <si>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</si>
  <si>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</si>
  <si>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</si>
  <si>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</si>
  <si>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</si>
  <si>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</si>
  <si>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</si>
  <si>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</si>
  <si>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</si>
  <si>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</si>
  <si>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</si>
  <si>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</si>
  <si>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</si>
  <si>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</si>
  <si>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</si>
  <si>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</si>
  <si>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</si>
  <si>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</si>
  <si>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</si>
  <si>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</si>
  <si>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</si>
  <si>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</si>
  <si>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</si>
  <si>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</si>
  <si>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</si>
  <si>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</si>
  <si>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</si>
  <si>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</si>
  <si>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</si>
  <si>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</si>
  <si>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</si>
  <si>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</si>
  <si>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</si>
  <si>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</si>
  <si>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</si>
  <si>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</si>
  <si>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</si>
  <si>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</si>
  <si>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</si>
  <si>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</si>
  <si>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</si>
  <si>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</si>
  <si>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</si>
  <si>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</si>
  <si>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</si>
  <si>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</si>
  <si>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</si>
  <si>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</si>
  <si>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</si>
  <si>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</si>
  <si>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</si>
  <si>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</si>
  <si>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</si>
  <si>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</si>
  <si>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</si>
  <si>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</si>
  <si>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</si>
  <si>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</si>
  <si>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</si>
  <si>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</si>
  <si>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</si>
  <si>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</si>
  <si>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</si>
  <si>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</si>
  <si>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</si>
  <si>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</si>
  <si>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</si>
  <si>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</si>
  <si>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</si>
  <si>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</si>
  <si>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</si>
  <si>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</si>
  <si>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</si>
  <si>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</si>
  <si>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</si>
  <si>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</si>
  <si>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</si>
  <si>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</si>
  <si>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</si>
  <si>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</si>
  <si>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</si>
  <si>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</si>
  <si>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</si>
  <si>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</si>
  <si>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</si>
  <si>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</si>
  <si>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</si>
  <si>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</si>
  <si>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</si>
  <si>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</si>
  <si>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</si>
  <si>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</si>
  <si>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</si>
  <si>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</si>
  <si>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</si>
  <si>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</si>
  <si>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</si>
  <si>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</si>
  <si>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</si>
  <si>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</si>
  <si>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</si>
  <si>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</si>
  <si>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</si>
  <si>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</si>
  <si>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</si>
  <si>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</si>
  <si>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</si>
  <si>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</si>
  <si>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</si>
  <si>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</si>
  <si>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</si>
  <si>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</si>
  <si>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</si>
  <si>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</si>
  <si>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</si>
  <si>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</si>
  <si>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</si>
  <si>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</si>
  <si>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</si>
  <si>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</si>
  <si>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</si>
  <si>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</si>
  <si>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</si>
  <si>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</si>
  <si>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</si>
  <si>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</si>
  <si>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</si>
  <si>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</si>
  <si>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</si>
  <si>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</si>
  <si>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</si>
  <si>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</si>
  <si>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</si>
  <si>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</si>
  <si>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</si>
  <si>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</si>
  <si>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</si>
  <si>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</si>
  <si>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</si>
  <si>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</si>
  <si>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</si>
  <si>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</si>
  <si>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</si>
  <si>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</si>
  <si>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</si>
  <si>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</si>
  <si>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</si>
  <si>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</si>
  <si>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</si>
  <si>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</si>
  <si>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</si>
  <si>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</si>
  <si>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</si>
  <si>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</si>
  <si>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</si>
  <si>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</si>
  <si>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</si>
  <si>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</si>
  <si>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</si>
  <si>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</si>
  <si>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</si>
  <si>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</si>
  <si>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</si>
  <si>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</si>
  <si>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</si>
  <si>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</si>
  <si>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</si>
  <si>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</si>
  <si>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</si>
  <si>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</si>
  <si>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</si>
  <si>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</si>
  <si>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</si>
  <si>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</si>
  <si>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</si>
  <si>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</si>
  <si>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</si>
  <si>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</si>
  <si>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</si>
  <si>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</si>
  <si>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</si>
  <si>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</si>
  <si>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</si>
  <si>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</si>
  <si>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</si>
  <si>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</si>
  <si>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</si>
  <si>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</si>
  <si>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</si>
  <si>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</si>
  <si>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</si>
  <si>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</si>
  <si>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</si>
  <si>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</si>
  <si>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</si>
  <si>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</si>
  <si>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</si>
  <si>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</si>
  <si>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</si>
  <si>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</si>
  <si>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</si>
  <si>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</si>
  <si>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</si>
  <si>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</si>
  <si>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</si>
  <si>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</si>
  <si>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</si>
  <si>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</si>
  <si>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</si>
  <si>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</si>
  <si>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</si>
  <si>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</si>
  <si>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</si>
  <si>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</si>
  <si>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</si>
  <si>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</si>
  <si>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</si>
  <si>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</si>
  <si>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</si>
  <si>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</si>
  <si>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</si>
  <si>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</si>
  <si>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</si>
  <si>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</si>
  <si>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</si>
  <si>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</si>
  <si>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</si>
  <si>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</si>
  <si>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</si>
  <si>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</si>
  <si>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</si>
  <si>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</si>
  <si>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</si>
  <si>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</si>
  <si>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</si>
  <si>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</si>
  <si>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</si>
  <si>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</si>
  <si>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</si>
  <si>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</si>
  <si>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</si>
  <si>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</si>
  <si>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</si>
  <si>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</si>
  <si>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</si>
  <si>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</si>
  <si>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</si>
  <si>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</si>
  <si>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</si>
  <si>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</si>
  <si>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</si>
  <si>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</si>
  <si>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</si>
  <si>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</si>
  <si>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</si>
  <si>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</si>
  <si>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</si>
  <si>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</si>
  <si>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</si>
  <si>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</si>
  <si>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</si>
  <si>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</si>
  <si>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</si>
  <si>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</si>
  <si>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</si>
  <si>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</si>
  <si>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</si>
  <si>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</si>
  <si>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</si>
  <si>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</si>
  <si>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</si>
  <si>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</si>
  <si>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</si>
  <si>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</si>
  <si>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</si>
  <si>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</si>
  <si>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</si>
  <si>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</si>
  <si>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</si>
  <si>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</si>
  <si>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</si>
  <si>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</si>
  <si>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</si>
  <si>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</si>
  <si>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</si>
  <si>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</si>
  <si>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</si>
  <si>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</si>
  <si>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</si>
  <si>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</si>
  <si>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</si>
  <si>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</si>
  <si>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</si>
  <si>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</si>
  <si>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</si>
  <si>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</si>
  <si>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</si>
  <si>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</si>
  <si>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</si>
  <si>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</si>
  <si>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</si>
  <si>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</si>
  <si>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</si>
  <si>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</si>
  <si>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</si>
  <si>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</si>
  <si>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</si>
  <si>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</si>
  <si>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</si>
  <si>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</si>
  <si>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</si>
  <si>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</si>
  <si>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</si>
  <si>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</si>
  <si>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</si>
  <si>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</si>
  <si>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</si>
  <si>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</si>
  <si>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</si>
  <si>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</si>
  <si>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</si>
  <si>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</si>
  <si>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</si>
  <si>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</si>
  <si>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</si>
  <si>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</si>
  <si>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</si>
  <si>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</si>
  <si>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</si>
  <si>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</si>
  <si>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</si>
  <si>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</si>
  <si>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</si>
  <si>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</si>
  <si>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</si>
  <si>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</si>
  <si>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</si>
  <si>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</si>
  <si>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</si>
  <si>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</si>
  <si>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</si>
  <si>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</si>
  <si>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</si>
  <si>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</si>
  <si>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</si>
  <si>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</si>
  <si>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</si>
  <si>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</si>
  <si>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</si>
  <si>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</si>
  <si>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</si>
  <si>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</si>
  <si>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</si>
  <si>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</si>
  <si>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</si>
  <si>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</si>
  <si>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</si>
  <si>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</si>
  <si>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</si>
  <si>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</si>
  <si>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</si>
  <si>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</si>
  <si>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</si>
  <si>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</si>
  <si>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</si>
  <si>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</si>
  <si>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</si>
  <si>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</si>
  <si>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</si>
  <si>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</si>
  <si>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</si>
  <si>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</si>
  <si>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</si>
  <si>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</si>
  <si>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</si>
  <si>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</si>
  <si>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</si>
  <si>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</si>
  <si>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</si>
  <si>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</si>
  <si>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</si>
  <si>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</si>
  <si>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</si>
  <si>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</si>
  <si>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</si>
  <si>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</si>
  <si>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</si>
  <si>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</si>
  <si>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</si>
  <si>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</si>
  <si>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</si>
  <si>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</si>
  <si>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</si>
  <si>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</si>
  <si>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</si>
  <si>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</si>
  <si>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</si>
  <si>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</si>
  <si>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</si>
  <si>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</si>
  <si>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</si>
  <si>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</si>
  <si>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</si>
  <si>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</si>
  <si>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</si>
  <si>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</si>
  <si>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</si>
  <si>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</si>
  <si>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</si>
  <si>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</si>
  <si>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</si>
  <si>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</si>
  <si>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</si>
  <si>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</si>
  <si>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</si>
  <si>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</si>
  <si>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</si>
  <si>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</si>
  <si>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</si>
  <si>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</si>
  <si>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</si>
  <si>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</si>
  <si>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</si>
  <si>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</si>
  <si>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</si>
  <si>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</si>
  <si>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</si>
  <si>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</si>
  <si>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</si>
  <si>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</si>
  <si>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</si>
  <si>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</si>
  <si>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</si>
  <si>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</si>
  <si>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</si>
  <si>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</si>
  <si>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</si>
  <si>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</si>
  <si>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</si>
  <si>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</si>
  <si>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</si>
  <si>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</si>
  <si>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</si>
  <si>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</si>
  <si>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</si>
  <si>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</si>
  <si>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</si>
  <si>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</si>
  <si>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</si>
  <si>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</si>
  <si>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</si>
  <si>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</si>
  <si>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</si>
  <si>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</si>
  <si>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</si>
  <si>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</si>
  <si>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</si>
  <si>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</si>
  <si>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</si>
  <si>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</si>
  <si>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</si>
  <si>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</si>
  <si>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</si>
  <si>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</si>
  <si>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</si>
  <si>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</si>
  <si>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</si>
  <si>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</si>
  <si>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</si>
  <si>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</si>
  <si>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</si>
  <si>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</si>
  <si>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</si>
  <si>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</si>
  <si>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</si>
  <si>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</si>
  <si>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</si>
  <si>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</si>
  <si>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</si>
  <si>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</si>
  <si>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</si>
  <si>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</si>
  <si>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</si>
  <si>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</si>
  <si>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</si>
  <si>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</si>
  <si>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</si>
  <si>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</si>
  <si>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</si>
  <si>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</si>
  <si>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</si>
  <si>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</si>
  <si>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</si>
  <si>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</si>
  <si>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</si>
  <si>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</si>
  <si>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</si>
  <si>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</si>
  <si>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</si>
  <si>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</si>
  <si>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</si>
  <si>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</si>
  <si>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</si>
  <si>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</si>
  <si>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</si>
  <si>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</si>
  <si>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</si>
  <si>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</si>
  <si>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</si>
  <si>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</si>
  <si>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</si>
  <si>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</si>
  <si>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</si>
  <si>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</si>
  <si>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</si>
  <si>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</si>
  <si>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</si>
  <si>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</si>
  <si>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</si>
  <si>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</si>
  <si>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</si>
  <si>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</si>
  <si>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</si>
  <si>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</si>
  <si>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</si>
  <si>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</si>
  <si>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</si>
  <si>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</si>
  <si>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</si>
  <si>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</si>
  <si>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</si>
  <si>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</si>
  <si>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</si>
  <si>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</si>
  <si>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</si>
  <si>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</si>
  <si>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</si>
  <si>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</si>
  <si>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</si>
  <si>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</si>
  <si>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</si>
  <si>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</si>
  <si>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</si>
  <si>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</si>
  <si>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</si>
  <si>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</si>
  <si>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</si>
  <si>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</si>
  <si>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</si>
  <si>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</si>
  <si>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</si>
  <si>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</si>
  <si>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</si>
  <si>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</si>
  <si>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</si>
  <si>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</si>
  <si>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</si>
  <si>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</si>
  <si>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</si>
  <si>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</si>
  <si>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</si>
  <si>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</si>
  <si>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</si>
  <si>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</si>
  <si>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</si>
  <si>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</si>
  <si>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</si>
  <si>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</si>
  <si>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</si>
  <si>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</si>
  <si>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</si>
  <si>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</si>
  <si>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</si>
  <si>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</si>
  <si>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</si>
  <si>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</si>
  <si>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</si>
  <si>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</si>
  <si>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</si>
  <si>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</si>
  <si>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</si>
  <si>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</si>
  <si>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</si>
  <si>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</si>
  <si>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</si>
  <si>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</si>
  <si>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</si>
  <si>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</si>
  <si>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</si>
  <si>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</si>
  <si>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</si>
  <si>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</si>
  <si>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</si>
  <si>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</si>
  <si>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</si>
  <si>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</si>
  <si>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</si>
  <si>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</si>
  <si>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</si>
  <si>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</si>
  <si>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</si>
  <si>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</si>
  <si>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</si>
  <si>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</si>
  <si>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</si>
  <si>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</si>
  <si>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</si>
  <si>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</si>
  <si>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</si>
  <si>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</si>
  <si>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</si>
  <si>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</si>
  <si>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</si>
  <si>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</si>
  <si>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</si>
  <si>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</si>
  <si>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</si>
  <si>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</si>
  <si>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</si>
  <si>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</si>
  <si>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</si>
  <si>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</si>
  <si>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</si>
  <si>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</si>
  <si>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</si>
  <si>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</si>
  <si>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</si>
  <si>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</si>
  <si>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</si>
  <si>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</si>
  <si>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</si>
  <si>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</si>
  <si>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</si>
  <si>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</si>
  <si>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</si>
  <si>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</si>
  <si>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</si>
  <si>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</si>
  <si>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</si>
  <si>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</si>
  <si>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</si>
  <si>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</si>
  <si>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</si>
  <si>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</si>
  <si>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</si>
  <si>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</si>
  <si>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</si>
  <si>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</si>
  <si>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</si>
  <si>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</si>
  <si>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</si>
  <si>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</si>
  <si>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</si>
  <si>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</si>
  <si>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</si>
  <si>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</si>
  <si>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</si>
  <si>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</si>
  <si>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</si>
  <si>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</si>
  <si>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</si>
  <si>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</si>
  <si>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</si>
  <si>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</si>
  <si>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</si>
  <si>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</si>
  <si>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</si>
  <si>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</si>
  <si>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</si>
  <si>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</si>
  <si>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</si>
  <si>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</si>
  <si>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</si>
  <si>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</si>
  <si>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</si>
  <si>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</si>
  <si>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</si>
  <si>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</si>
  <si>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</si>
  <si>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</si>
  <si>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</si>
  <si>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</si>
  <si>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</si>
  <si>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</si>
  <si>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</si>
  <si>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</si>
  <si>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</si>
  <si>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</si>
  <si>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</si>
  <si>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</si>
  <si>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</si>
  <si>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</si>
  <si>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</si>
  <si>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</si>
  <si>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</si>
  <si>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</si>
  <si>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</si>
  <si>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</si>
  <si>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</si>
  <si>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</si>
  <si>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</si>
  <si>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</si>
  <si>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</si>
  <si>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</si>
  <si>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</si>
  <si>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</si>
  <si>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</si>
  <si>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</si>
  <si>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</si>
  <si>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</si>
  <si>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</si>
  <si>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</si>
  <si>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</si>
  <si>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</si>
  <si>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</si>
  <si>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</si>
  <si>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</si>
  <si>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</si>
  <si>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</si>
  <si>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</si>
  <si>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</si>
  <si>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</si>
  <si>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</si>
  <si>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</si>
  <si>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</si>
  <si>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</si>
  <si>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</si>
  <si>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</si>
  <si>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</si>
  <si>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</si>
  <si>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</si>
  <si>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</si>
  <si>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</si>
  <si>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</si>
  <si>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</si>
  <si>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</si>
  <si>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</si>
  <si>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</si>
  <si>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</si>
  <si>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</si>
  <si>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</si>
  <si>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</si>
  <si>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</si>
  <si>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</si>
  <si>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</si>
  <si>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</si>
  <si>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</si>
  <si>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</si>
  <si>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</si>
  <si>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</si>
  <si>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</si>
  <si>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</si>
  <si>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</si>
  <si>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</si>
  <si>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</si>
  <si>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</si>
  <si>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</si>
  <si>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</si>
  <si>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</si>
  <si>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</si>
  <si>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</si>
  <si>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</si>
  <si>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</si>
  <si>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</si>
  <si>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</si>
  <si>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</si>
  <si>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</si>
  <si>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</si>
  <si>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</si>
  <si>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</si>
  <si>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</si>
  <si>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</si>
  <si>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</si>
  <si>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</si>
  <si>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</si>
  <si>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</si>
  <si>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</si>
  <si>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</si>
  <si>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</si>
  <si>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</si>
  <si>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</si>
  <si>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</si>
  <si>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</si>
  <si>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</si>
  <si>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</si>
  <si>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</si>
  <si>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</si>
  <si>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</si>
  <si>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</si>
  <si>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</si>
  <si>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</si>
  <si>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</si>
  <si>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</si>
  <si>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</si>
  <si>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</si>
  <si>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</si>
  <si>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</si>
  <si>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</si>
  <si>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</si>
  <si>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</si>
  <si>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</si>
  <si>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</si>
  <si>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</si>
  <si>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</si>
  <si>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</si>
  <si>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</si>
  <si>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</si>
  <si>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</si>
  <si>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</si>
  <si>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</si>
  <si>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</si>
  <si>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</si>
  <si>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</si>
  <si>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</si>
  <si>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</si>
  <si>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</si>
  <si>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</si>
  <si>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</si>
  <si>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</si>
  <si>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</si>
  <si>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</si>
  <si>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</si>
  <si>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</si>
  <si>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</si>
  <si>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</si>
  <si>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</si>
  <si>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</si>
  <si>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</si>
  <si>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</si>
  <si>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</si>
  <si>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</si>
  <si>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</si>
  <si>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</si>
  <si>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</si>
  <si>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</si>
  <si>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</si>
  <si>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</si>
  <si>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</si>
  <si>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</si>
  <si>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</si>
  <si>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</si>
  <si>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</si>
  <si>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</si>
  <si>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</si>
  <si>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</si>
  <si>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</si>
  <si>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</si>
  <si>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</si>
  <si>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</si>
  <si>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</si>
  <si>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</si>
  <si>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</si>
  <si>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</si>
  <si>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</si>
  <si>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</si>
  <si>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</si>
  <si>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</si>
  <si>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</si>
  <si>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</si>
  <si>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</si>
  <si>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</si>
  <si>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</si>
  <si>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</si>
  <si>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</si>
  <si>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</si>
  <si>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</si>
  <si>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</si>
  <si>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</si>
  <si>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</si>
  <si>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</si>
  <si>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</si>
  <si>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</si>
  <si>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</si>
  <si>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</si>
  <si>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</si>
  <si>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</si>
  <si>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</si>
  <si>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</si>
  <si>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</si>
  <si>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</si>
  <si>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</si>
  <si>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</si>
  <si>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</si>
  <si>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</si>
  <si>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</si>
  <si>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</si>
  <si>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</si>
  <si>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</si>
  <si>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</si>
  <si>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</si>
  <si>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</si>
  <si>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</si>
  <si>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</si>
  <si>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</si>
  <si>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</si>
  <si>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</si>
  <si>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</si>
  <si>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</si>
  <si>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</si>
  <si>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</si>
  <si>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</si>
  <si>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</si>
  <si>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</si>
  <si>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</si>
  <si>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</si>
  <si>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</si>
  <si>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</si>
  <si>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</si>
  <si>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</si>
  <si>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</si>
  <si>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</si>
  <si>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</si>
  <si>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</si>
  <si>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</si>
  <si>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</si>
  <si>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</si>
  <si>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</si>
  <si>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</si>
  <si>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</si>
  <si>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</si>
  <si>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</si>
  <si>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</si>
  <si>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</si>
  <si>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</si>
  <si>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</si>
  <si>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</si>
  <si>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</si>
  <si>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</si>
  <si>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</si>
  <si>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</si>
  <si>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</si>
  <si>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</si>
  <si>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</si>
  <si>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</si>
  <si>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</si>
  <si>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</si>
  <si>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</si>
  <si>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</si>
  <si>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</si>
  <si>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</si>
  <si>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</si>
  <si>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</si>
  <si>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</si>
  <si>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</si>
  <si>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</si>
  <si>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</si>
  <si>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</si>
  <si>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</si>
  <si>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</si>
  <si>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</si>
  <si>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</si>
  <si>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</si>
  <si>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</si>
  <si>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</si>
  <si>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</si>
  <si>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</si>
  <si>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</si>
  <si>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</si>
  <si>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</si>
  <si>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</si>
  <si>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</si>
  <si>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</si>
  <si>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</si>
  <si>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</si>
  <si>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</si>
  <si>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</si>
  <si>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</si>
  <si>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</si>
  <si>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</si>
  <si>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</si>
  <si>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</si>
  <si>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</si>
  <si>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</si>
  <si>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</si>
  <si>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</si>
  <si>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</si>
  <si>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</si>
  <si>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</si>
  <si>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</si>
  <si>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</si>
  <si>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</si>
  <si>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</si>
  <si>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</si>
  <si>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</si>
  <si>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</si>
  <si>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</si>
  <si>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</si>
  <si>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</si>
  <si>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</si>
  <si>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</si>
  <si>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</si>
  <si>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</si>
  <si>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</si>
  <si>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</si>
  <si>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</si>
  <si>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</si>
  <si>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</si>
  <si>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</si>
  <si>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</si>
  <si>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</si>
  <si>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</si>
  <si>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</si>
  <si>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</si>
  <si>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</si>
  <si>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</si>
  <si>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</si>
  <si>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</si>
  <si>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</si>
  <si>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</si>
  <si>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</si>
  <si>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</si>
  <si>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</si>
  <si>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</si>
  <si>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</si>
  <si>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</si>
  <si>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</si>
  <si>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</si>
  <si>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</si>
  <si>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</si>
  <si>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</si>
  <si>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</si>
  <si>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</si>
  <si>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</si>
  <si>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</si>
  <si>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</si>
  <si>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</si>
  <si>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</si>
  <si>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</si>
  <si>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</si>
  <si>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</si>
  <si>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</si>
  <si>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</si>
  <si>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</si>
  <si>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</si>
  <si>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</si>
  <si>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</si>
  <si>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</si>
  <si>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</si>
  <si>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</si>
  <si>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</si>
  <si>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</si>
  <si>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</si>
  <si>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</si>
  <si>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</si>
  <si>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</si>
  <si>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</si>
  <si>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</si>
  <si>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</si>
  <si>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</si>
  <si>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</si>
  <si>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</si>
  <si>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</si>
  <si>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</si>
  <si>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</si>
  <si>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</si>
  <si>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</si>
  <si>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</si>
  <si>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</si>
  <si>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</si>
  <si>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</si>
  <si>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</si>
  <si>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</si>
  <si>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</si>
  <si>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</si>
  <si>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</si>
  <si>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</si>
  <si>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</si>
  <si>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</si>
  <si>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</si>
  <si>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</si>
  <si>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</si>
  <si>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</si>
  <si>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</si>
  <si>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</si>
  <si>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</si>
  <si>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</si>
  <si>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</si>
  <si>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</si>
  <si>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</si>
  <si>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</si>
  <si>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</si>
  <si>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</si>
  <si>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</si>
  <si>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</si>
  <si>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</si>
  <si>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</si>
  <si>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</si>
  <si>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</si>
  <si>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</si>
  <si>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</si>
  <si>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</si>
  <si>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</si>
  <si>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</si>
  <si>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</si>
  <si>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</si>
  <si>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</si>
  <si>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</si>
  <si>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</si>
  <si>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</si>
  <si>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</si>
  <si>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</si>
  <si>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</si>
  <si>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</si>
  <si>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</si>
  <si>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</si>
  <si>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</si>
  <si>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</si>
  <si>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</si>
  <si>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</si>
  <si>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</si>
  <si>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</si>
  <si>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</si>
  <si>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</si>
  <si>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</si>
  <si>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</si>
  <si>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</si>
  <si>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</si>
  <si>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</si>
  <si>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</si>
  <si>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</si>
  <si>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</si>
  <si>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</si>
  <si>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</si>
  <si>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</si>
  <si>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</si>
  <si>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</si>
  <si>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</si>
  <si>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</si>
  <si>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</si>
  <si>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</si>
  <si>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</si>
  <si>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</si>
  <si>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</si>
  <si>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</si>
  <si>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</si>
  <si>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</si>
  <si>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</si>
  <si>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</si>
  <si>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</si>
  <si>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</si>
  <si>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</si>
  <si>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</si>
  <si>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</si>
  <si>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</si>
  <si>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</si>
  <si>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</si>
  <si>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</si>
  <si>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</si>
  <si>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</si>
  <si>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</si>
  <si>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</si>
  <si>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</si>
  <si>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</si>
  <si>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</si>
  <si>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</si>
  <si>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</si>
  <si>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</si>
  <si>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</si>
  <si>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</si>
  <si>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</si>
  <si>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</si>
  <si>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</si>
  <si>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</si>
  <si>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</si>
  <si>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</si>
  <si>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</si>
  <si>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</si>
  <si>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</si>
  <si>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</si>
  <si>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</si>
  <si>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</si>
  <si>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</si>
  <si>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</si>
  <si>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</si>
  <si>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</si>
  <si>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</si>
  <si>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</si>
  <si>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</si>
  <si>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</si>
  <si>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</si>
  <si>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</si>
  <si>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</si>
  <si>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</si>
  <si>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</si>
  <si>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</si>
  <si>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</si>
  <si>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</si>
  <si>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</si>
  <si>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</si>
  <si>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</si>
  <si>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</si>
  <si>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</si>
  <si>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</si>
  <si>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</si>
  <si>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</si>
  <si>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</si>
  <si>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</si>
  <si>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</si>
  <si>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</si>
  <si>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</si>
  <si>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</si>
  <si>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</si>
  <si>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</si>
  <si>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</si>
  <si>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</si>
  <si>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</si>
  <si>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</si>
  <si>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</si>
  <si>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</si>
  <si>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</si>
  <si>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</si>
  <si>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</si>
  <si>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</si>
  <si>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</si>
  <si>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</si>
  <si>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</si>
  <si>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</si>
  <si>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</si>
  <si>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</si>
  <si>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</si>
  <si>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</si>
  <si>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</si>
  <si>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</si>
  <si>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</si>
  <si>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</si>
  <si>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</si>
  <si>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</si>
  <si>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</si>
  <si>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</si>
  <si>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</si>
  <si>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</si>
  <si>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</si>
  <si>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</si>
  <si>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</si>
  <si>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</si>
  <si>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</si>
  <si>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</si>
  <si>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</si>
  <si>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</si>
  <si>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</si>
  <si>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</si>
  <si>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</si>
  <si>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</si>
  <si>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</si>
  <si>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</si>
  <si>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</si>
  <si>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</si>
  <si>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</si>
  <si>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</si>
  <si>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</si>
  <si>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</si>
  <si>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</si>
  <si>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</si>
  <si>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</si>
  <si>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</si>
  <si>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</si>
  <si>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</si>
  <si>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</si>
  <si>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</si>
  <si>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</si>
  <si>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</si>
  <si>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</si>
  <si>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</si>
  <si>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</si>
  <si>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</si>
  <si>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</si>
  <si>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</si>
  <si>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</si>
  <si>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</si>
  <si>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</si>
  <si>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</si>
  <si>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</si>
  <si>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</si>
  <si>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</si>
  <si>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</si>
  <si>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</si>
  <si>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</si>
  <si>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</si>
  <si>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</si>
  <si>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</si>
  <si>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</si>
  <si>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</si>
  <si>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</si>
  <si>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</si>
  <si>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</si>
  <si>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</si>
  <si>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</si>
  <si>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</si>
  <si>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</si>
  <si>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</si>
  <si>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</si>
  <si>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</si>
  <si>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</si>
  <si>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</si>
  <si>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</si>
  <si>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</si>
  <si>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</si>
  <si>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</si>
  <si>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</si>
  <si>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</si>
  <si>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</si>
  <si>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</si>
  <si>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</si>
  <si>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</si>
  <si>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</si>
  <si>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</si>
  <si>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</si>
  <si>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</si>
  <si>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</si>
  <si>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</si>
  <si>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</si>
  <si>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</si>
  <si>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</si>
  <si>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</si>
  <si>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</si>
  <si>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</si>
  <si>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</si>
  <si>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</si>
  <si>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</si>
  <si>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</si>
  <si>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</si>
  <si>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</si>
  <si>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</si>
  <si>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</si>
  <si>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</si>
  <si>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</si>
  <si>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</si>
  <si>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</si>
  <si>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</si>
  <si>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</si>
  <si>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</si>
  <si>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</si>
  <si>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</si>
  <si>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</si>
  <si>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</si>
  <si>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</si>
  <si>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</si>
  <si>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</si>
  <si>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</si>
  <si>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</si>
  <si>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</si>
  <si>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</si>
  <si>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</si>
  <si>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</si>
  <si>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</si>
  <si>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</si>
  <si>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</si>
  <si>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</si>
  <si>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</si>
  <si>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</si>
  <si>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</si>
  <si>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</si>
  <si>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</si>
  <si>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</si>
  <si>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</si>
  <si>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</si>
  <si>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</si>
  <si>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</si>
  <si>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</si>
  <si>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</si>
  <si>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</si>
  <si>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</si>
  <si>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</si>
  <si>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</si>
  <si>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</si>
  <si>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</si>
  <si>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</si>
  <si>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</si>
  <si>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</si>
  <si>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</si>
  <si>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</si>
  <si>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</si>
  <si>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</si>
  <si>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</si>
  <si>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</si>
  <si>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</si>
  <si>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</si>
  <si>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</si>
  <si>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</si>
  <si>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</si>
  <si>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</si>
  <si>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</si>
  <si>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</si>
  <si>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</si>
  <si>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</si>
  <si>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</si>
  <si>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</si>
  <si>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</si>
  <si>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</si>
  <si>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</si>
  <si>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</si>
  <si>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</si>
  <si>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</si>
  <si>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</si>
  <si>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</si>
  <si>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</si>
  <si>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</si>
  <si>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</si>
  <si>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</si>
  <si>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</si>
  <si>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</si>
  <si>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</si>
  <si>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</si>
  <si>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</si>
  <si>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</si>
  <si>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</si>
  <si>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</si>
  <si>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</si>
  <si>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</si>
  <si>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</si>
  <si>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</si>
  <si>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</si>
  <si>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</si>
  <si>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</si>
  <si>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</si>
  <si>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</si>
  <si>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</si>
  <si>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</si>
  <si>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</si>
  <si>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</si>
  <si>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</si>
  <si>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</si>
  <si>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</si>
  <si>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</si>
  <si>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</si>
  <si>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</si>
  <si>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</si>
  <si>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</si>
  <si>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</si>
  <si>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</si>
  <si>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</si>
  <si>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</si>
  <si>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</si>
  <si>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</si>
  <si>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</si>
  <si>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</si>
  <si>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</si>
  <si>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</si>
  <si>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</si>
  <si>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</si>
  <si>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</si>
  <si>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</si>
  <si>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</si>
  <si>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</si>
  <si>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</si>
  <si>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</si>
  <si>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</si>
  <si>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</si>
  <si>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</si>
  <si>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</si>
  <si>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</si>
  <si>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</si>
  <si>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</si>
  <si>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</si>
  <si>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</si>
  <si>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</si>
  <si>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</si>
  <si>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</si>
  <si>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</si>
  <si>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</si>
  <si>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</si>
  <si>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</si>
  <si>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</si>
  <si>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</si>
  <si>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</si>
  <si>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</si>
  <si>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</si>
  <si>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</si>
  <si>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</si>
  <si>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</si>
  <si>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</si>
  <si>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</si>
  <si>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</si>
  <si>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</si>
  <si>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</si>
  <si>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</si>
  <si>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</si>
  <si>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</si>
  <si>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</si>
  <si>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</si>
  <si>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</si>
  <si>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</si>
  <si>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</si>
  <si>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</si>
  <si>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</si>
  <si>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</si>
  <si>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</si>
  <si>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</si>
  <si>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</si>
  <si>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</si>
  <si>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</si>
  <si>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</si>
  <si>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</si>
  <si>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</si>
  <si>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</si>
  <si>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</si>
  <si>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</si>
  <si>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</si>
  <si>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</si>
  <si>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</si>
  <si>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</si>
  <si>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</si>
  <si>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</si>
  <si>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</si>
  <si>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</si>
  <si>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</si>
  <si>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</si>
  <si>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</si>
  <si>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</si>
  <si>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</si>
  <si>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</si>
  <si>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</si>
  <si>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</si>
  <si>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</si>
  <si>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</si>
  <si>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</si>
  <si>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</si>
  <si>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</si>
  <si>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</si>
  <si>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</si>
  <si>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</si>
  <si>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</si>
  <si>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</si>
  <si>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</si>
  <si>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</si>
  <si>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</si>
  <si>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</si>
  <si>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</si>
  <si>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</si>
  <si>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</si>
  <si>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</si>
  <si>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</si>
  <si>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</si>
  <si>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</si>
  <si>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</si>
  <si>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</si>
  <si>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</si>
  <si>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</si>
  <si>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</si>
  <si>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</si>
  <si>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</si>
  <si>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</si>
  <si>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</si>
  <si>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</si>
  <si>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</si>
  <si>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</si>
  <si>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</si>
  <si>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</si>
  <si>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</si>
  <si>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</si>
  <si>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</si>
  <si>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</si>
  <si>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</si>
  <si>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</si>
  <si>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</si>
  <si>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</si>
  <si>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</si>
  <si>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</si>
  <si>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</si>
  <si>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</si>
  <si>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</si>
  <si>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</si>
  <si>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</si>
  <si>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</si>
  <si>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</si>
  <si>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</si>
  <si>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</si>
  <si>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</si>
  <si>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</si>
  <si>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</si>
  <si>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</si>
  <si>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</si>
  <si>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</si>
  <si>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</si>
  <si>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</si>
  <si>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</si>
  <si>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</si>
  <si>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</si>
  <si>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</si>
  <si>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</si>
  <si>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</si>
  <si>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</si>
  <si>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</si>
  <si>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</si>
  <si>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</si>
  <si>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</si>
  <si>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</si>
  <si>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</si>
  <si>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</si>
  <si>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</si>
  <si>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</si>
  <si>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</si>
  <si>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</si>
  <si>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</si>
  <si>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</si>
  <si>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</si>
  <si>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</si>
  <si>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</si>
  <si>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</si>
  <si>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</si>
  <si>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</si>
  <si>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</si>
  <si>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</si>
  <si>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</si>
  <si>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</si>
  <si>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</si>
  <si>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</si>
  <si>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</si>
  <si>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</si>
  <si>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</si>
  <si>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</si>
  <si>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</si>
  <si>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</si>
  <si>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</si>
  <si>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</si>
  <si>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</si>
  <si>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</si>
  <si>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</si>
  <si>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</si>
  <si>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</si>
  <si>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</si>
  <si>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</si>
  <si>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</si>
  <si>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</si>
  <si>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</si>
  <si>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</si>
  <si>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</si>
  <si>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</si>
  <si>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</si>
  <si>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</si>
  <si>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</si>
  <si>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</si>
  <si>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</si>
  <si>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</si>
  <si>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</si>
  <si>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</si>
  <si>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</si>
  <si>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</si>
  <si>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</si>
  <si>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</si>
  <si>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</si>
  <si>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</si>
  <si>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</si>
  <si>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</si>
  <si>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</si>
  <si>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</si>
  <si>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</si>
  <si>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</si>
  <si>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</si>
  <si>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</si>
  <si>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</si>
  <si>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</si>
  <si>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</si>
  <si>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</si>
  <si>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</si>
  <si>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</si>
  <si>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</si>
  <si>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</si>
  <si>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</si>
  <si>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</si>
  <si>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</si>
  <si>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</si>
  <si>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</si>
  <si>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</si>
  <si>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</si>
  <si>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</si>
  <si>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</si>
  <si>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</si>
  <si>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</si>
  <si>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</si>
  <si>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</si>
  <si>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</si>
  <si>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</si>
  <si>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</si>
  <si>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</si>
  <si>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</si>
  <si>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</si>
  <si>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</si>
  <si>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</si>
  <si>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</si>
  <si>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</si>
  <si>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</si>
  <si>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</si>
  <si>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</si>
  <si>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</si>
  <si>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</si>
  <si>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</si>
  <si>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</si>
  <si>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</si>
  <si>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</si>
  <si>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</si>
  <si>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</si>
  <si>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</si>
  <si>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</si>
  <si>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</si>
  <si>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</si>
  <si>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</si>
  <si>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</si>
  <si>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</si>
  <si>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</si>
  <si>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</si>
  <si>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</si>
  <si>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</si>
  <si>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</si>
  <si>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</si>
  <si>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</si>
  <si>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</si>
  <si>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</si>
  <si>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</si>
  <si>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</si>
  <si>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</si>
  <si>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</si>
  <si>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</si>
  <si>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</si>
  <si>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</si>
  <si>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</si>
  <si>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</si>
  <si>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</si>
  <si>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</si>
  <si>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</si>
  <si>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</si>
  <si>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</si>
  <si>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</si>
  <si>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</si>
  <si>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</si>
  <si>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</si>
  <si>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</si>
  <si>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</si>
  <si>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</si>
  <si>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</si>
  <si>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</si>
  <si>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</si>
  <si>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</si>
  <si>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</si>
  <si>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</si>
  <si>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</si>
  <si>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</si>
  <si>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</si>
  <si>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</si>
  <si>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</si>
  <si>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</si>
  <si>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</si>
  <si>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</si>
  <si>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</si>
  <si>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</si>
  <si>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</si>
  <si>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</si>
  <si>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</si>
  <si>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</si>
  <si>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</si>
  <si>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</si>
  <si>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</si>
  <si>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</si>
  <si>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</si>
  <si>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</si>
  <si>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</si>
  <si>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</si>
  <si>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</si>
  <si>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</si>
  <si>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</si>
  <si>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</si>
  <si>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</si>
  <si>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</si>
  <si>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</si>
  <si>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</si>
  <si>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</si>
  <si>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</si>
  <si>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</si>
  <si>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</si>
  <si>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</si>
  <si>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</si>
  <si>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</si>
  <si>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</si>
  <si>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</si>
  <si>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</si>
  <si>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</si>
  <si>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</si>
  <si>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</si>
  <si>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</si>
  <si>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</si>
  <si>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</si>
  <si>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</si>
  <si>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</si>
  <si>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</si>
  <si>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</si>
  <si>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</si>
  <si>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</si>
  <si>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</si>
  <si>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</si>
  <si>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</si>
  <si>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</si>
  <si>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</si>
  <si>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</si>
  <si>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</si>
  <si>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</si>
  <si>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</si>
  <si>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</si>
  <si>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</si>
  <si>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</si>
  <si>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</si>
  <si>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</si>
  <si>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</si>
  <si>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</si>
  <si>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</si>
  <si>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</si>
  <si>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</si>
  <si>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</si>
  <si>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</si>
  <si>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</si>
  <si>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</si>
  <si>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</si>
  <si>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</si>
  <si>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</si>
  <si>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</si>
  <si>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</si>
  <si>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</si>
  <si>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</si>
  <si>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</si>
  <si>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</si>
  <si>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</si>
  <si>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</si>
  <si>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</si>
  <si>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</si>
  <si>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</si>
  <si>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</si>
  <si>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</si>
  <si>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</si>
  <si>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</si>
  <si>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</si>
  <si>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</si>
  <si>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</si>
  <si>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</si>
  <si>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</si>
  <si>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</si>
  <si>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</si>
  <si>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</si>
  <si>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</si>
  <si>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</si>
  <si>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</si>
  <si>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</si>
  <si>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</si>
  <si>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</si>
  <si>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</si>
  <si>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</si>
  <si>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</si>
  <si>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</si>
  <si>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</si>
  <si>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</si>
  <si>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</si>
  <si>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</si>
  <si>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</si>
  <si>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</si>
  <si>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</si>
  <si>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</si>
  <si>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</si>
  <si>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</si>
  <si>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</si>
  <si>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</si>
  <si>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</si>
  <si>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</si>
  <si>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</si>
  <si>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</si>
  <si>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</si>
  <si>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</si>
  <si>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</si>
  <si>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</si>
  <si>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</si>
  <si>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</si>
  <si>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</si>
  <si>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</si>
  <si>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</si>
  <si>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</si>
  <si>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</si>
  <si>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</si>
  <si>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</si>
  <si>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</si>
  <si>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</si>
  <si>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</si>
  <si>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</si>
  <si>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</si>
  <si>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</si>
  <si>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</si>
  <si>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</si>
  <si>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</si>
  <si>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</si>
  <si>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</si>
  <si>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</si>
  <si>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</si>
  <si>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</si>
  <si>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</si>
  <si>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</si>
  <si>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</si>
  <si>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</si>
  <si>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</si>
  <si>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</si>
  <si>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</si>
  <si>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</si>
  <si>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</si>
  <si>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</si>
  <si>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</si>
  <si>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</si>
  <si>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</si>
  <si>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</si>
  <si>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</si>
  <si>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</si>
  <si>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</si>
  <si>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</si>
  <si>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</si>
  <si>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</si>
  <si>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</si>
  <si>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</si>
  <si>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</si>
  <si>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</si>
  <si>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</si>
  <si>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</si>
  <si>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</si>
  <si>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</si>
  <si>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</si>
  <si>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</si>
  <si>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</si>
  <si>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</si>
  <si>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</si>
  <si>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</si>
  <si>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</si>
  <si>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</si>
  <si>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</si>
  <si>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</si>
  <si>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</si>
  <si>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</si>
  <si>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</si>
  <si>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</si>
  <si>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</si>
  <si>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</si>
  <si>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</si>
  <si>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</si>
  <si>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</si>
  <si>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</si>
  <si>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</si>
  <si>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</si>
  <si>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</si>
  <si>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</si>
  <si>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</si>
  <si>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</si>
  <si>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</si>
  <si>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</si>
  <si>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</si>
  <si>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</si>
  <si>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</si>
  <si>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</si>
  <si>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</si>
  <si>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</si>
  <si>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</si>
  <si>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</si>
  <si>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</si>
  <si>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</si>
  <si>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</si>
  <si>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</si>
  <si>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</si>
  <si>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</si>
  <si>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</si>
  <si>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</si>
  <si>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</si>
  <si>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</si>
  <si>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</si>
  <si>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</si>
  <si>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</si>
  <si>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</si>
  <si>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</si>
  <si>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</si>
  <si>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</si>
  <si>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</si>
  <si>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</si>
  <si>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</si>
  <si>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</si>
  <si>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</si>
  <si>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</si>
  <si>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</si>
  <si>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</si>
  <si>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</si>
  <si>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</si>
  <si>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</si>
  <si>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</si>
  <si>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</si>
  <si>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</si>
  <si>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</si>
  <si>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</si>
  <si>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</si>
  <si>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</si>
  <si>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</si>
  <si>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</si>
  <si>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</si>
  <si>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</si>
  <si>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</si>
  <si>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</si>
  <si>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</si>
  <si>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</si>
  <si>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</si>
  <si>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</si>
  <si>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</si>
  <si>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</si>
  <si>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</si>
  <si>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</si>
  <si>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</si>
  <si>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</si>
  <si>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</si>
  <si>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</si>
  <si>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</si>
  <si>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</si>
  <si>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</si>
  <si>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</si>
  <si>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</si>
  <si>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</si>
  <si>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</si>
  <si>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</si>
  <si>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</si>
  <si>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</si>
  <si>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</si>
  <si>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</si>
  <si>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</si>
  <si>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</si>
  <si>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</si>
  <si>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</si>
  <si>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</si>
  <si>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</si>
  <si>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</si>
  <si>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</si>
  <si>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</si>
  <si>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</si>
  <si>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</si>
  <si>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</si>
  <si>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</si>
  <si>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</si>
  <si>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</si>
  <si>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</si>
  <si>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</si>
  <si>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</si>
  <si>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</si>
  <si>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</si>
  <si>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</si>
  <si>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</si>
  <si>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</si>
  <si>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</si>
  <si>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</si>
  <si>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</si>
  <si>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</si>
  <si>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</si>
  <si>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</si>
  <si>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</si>
  <si>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</si>
  <si>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</si>
  <si>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</si>
  <si>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</si>
  <si>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</si>
  <si>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</si>
  <si>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</si>
  <si>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</si>
  <si>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</si>
  <si>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</si>
  <si>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</si>
  <si>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</si>
  <si>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</si>
  <si>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</si>
  <si>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</si>
  <si>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</si>
  <si>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</si>
  <si>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</si>
  <si>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</si>
  <si>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</si>
  <si>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</si>
  <si>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</si>
  <si>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</si>
  <si>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</si>
  <si>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</si>
  <si>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</si>
  <si>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</si>
  <si>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</si>
  <si>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</si>
  <si>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</si>
  <si>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</si>
  <si>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</si>
  <si>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</si>
  <si>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</si>
  <si>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</si>
  <si>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</si>
  <si>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</si>
  <si>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</si>
  <si>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</si>
  <si>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</si>
  <si>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</si>
  <si>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</si>
  <si>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</si>
  <si>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</si>
  <si>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</si>
  <si>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</si>
  <si>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</si>
  <si>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</si>
  <si>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</si>
  <si>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</si>
  <si>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</si>
  <si>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</si>
  <si>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</si>
  <si>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</si>
  <si>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</si>
  <si>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</si>
  <si>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</si>
  <si>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</si>
  <si>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</si>
  <si>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</si>
  <si>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</si>
  <si>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</si>
  <si>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</si>
  <si>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</si>
  <si>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</si>
  <si>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</si>
  <si>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</si>
  <si>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</si>
  <si>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</si>
  <si>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</si>
  <si>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</si>
  <si>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</si>
  <si>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</si>
  <si>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</si>
  <si>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</si>
  <si>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</si>
  <si>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</si>
  <si>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</si>
  <si>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</si>
  <si>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</si>
  <si>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</si>
  <si>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</si>
  <si>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</si>
  <si>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</si>
  <si>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</si>
  <si>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</si>
  <si>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</si>
  <si>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</si>
  <si>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</si>
  <si>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</si>
  <si>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</si>
  <si>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</si>
  <si>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</si>
  <si>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</si>
  <si>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</si>
  <si>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</si>
  <si>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</si>
  <si>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</si>
  <si>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</si>
  <si>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</si>
  <si>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</si>
  <si>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</si>
  <si>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</si>
  <si>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</si>
  <si>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</si>
  <si>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</si>
  <si>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</si>
  <si>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</si>
  <si>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</si>
  <si>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</si>
  <si>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</si>
  <si>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</si>
  <si>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</si>
  <si>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</si>
  <si>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</si>
  <si>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</si>
  <si>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</si>
  <si>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</si>
  <si>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</si>
  <si>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</si>
  <si>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</si>
  <si>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</si>
  <si>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</si>
  <si>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</si>
  <si>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</si>
  <si>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</si>
  <si>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</si>
  <si>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</si>
  <si>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</si>
  <si>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</si>
  <si>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</si>
  <si>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</si>
  <si>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</si>
  <si>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</si>
  <si>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</si>
  <si>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</si>
  <si>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</si>
  <si>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</si>
  <si>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</si>
  <si>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</si>
  <si>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</si>
  <si>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</si>
  <si>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</si>
  <si>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</si>
  <si>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</si>
  <si>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</si>
  <si>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</si>
  <si>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</si>
  <si>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</si>
  <si>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</si>
  <si>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</si>
  <si>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</si>
  <si>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</si>
  <si>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</si>
  <si>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</si>
  <si>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</si>
  <si>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</si>
  <si>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</si>
  <si>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</si>
  <si>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</si>
  <si>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</si>
  <si>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</si>
  <si>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</si>
  <si>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</si>
  <si>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</si>
  <si>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</si>
  <si>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</si>
  <si>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</si>
  <si>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</si>
  <si>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</si>
  <si>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</si>
  <si>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</si>
  <si>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</si>
  <si>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</si>
  <si>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</si>
  <si>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</si>
  <si>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</si>
  <si>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</si>
  <si>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</si>
  <si>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</si>
  <si>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</si>
  <si>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</si>
  <si>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</si>
  <si>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</si>
  <si>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</si>
  <si>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</si>
  <si>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</si>
  <si>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</si>
  <si>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</si>
  <si>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</si>
  <si>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</si>
  <si>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</si>
  <si>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</si>
  <si>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</si>
  <si>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</si>
  <si>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</si>
  <si>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</si>
  <si>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</si>
  <si>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</si>
  <si>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</si>
  <si>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</si>
  <si>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</si>
  <si>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</si>
  <si>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</si>
  <si>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</si>
  <si>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</si>
  <si>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</si>
  <si>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</si>
  <si>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</si>
  <si>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</si>
  <si>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</si>
  <si>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</si>
  <si>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</si>
  <si>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</si>
  <si>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</si>
  <si>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</si>
  <si>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</si>
  <si>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</si>
  <si>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</si>
  <si>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</si>
  <si>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</si>
  <si>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</si>
  <si>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</si>
  <si>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</si>
  <si>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</si>
  <si>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</si>
  <si>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</si>
  <si>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</si>
  <si>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</si>
  <si>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</si>
  <si>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</si>
  <si>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</si>
  <si>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</si>
  <si>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</si>
  <si>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</si>
  <si>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</si>
  <si>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</si>
  <si>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</si>
  <si>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</si>
  <si>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</si>
  <si>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</si>
  <si>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</si>
  <si>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</si>
  <si>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</si>
  <si>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</si>
  <si>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</si>
  <si>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</si>
  <si>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</si>
  <si>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</si>
  <si>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</si>
  <si>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</si>
  <si>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</si>
  <si>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</si>
  <si>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</si>
  <si>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</si>
  <si>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</si>
  <si>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</si>
  <si>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</si>
  <si>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</si>
  <si>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</si>
  <si>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</si>
  <si>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</si>
  <si>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</si>
  <si>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</si>
  <si>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</si>
  <si>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</si>
  <si>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</si>
  <si>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</si>
  <si>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</si>
  <si>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</si>
  <si>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</si>
  <si>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</si>
  <si>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</si>
  <si>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</si>
  <si>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</si>
  <si>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</si>
  <si>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</si>
  <si>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</si>
  <si>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</si>
  <si>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</si>
  <si>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</si>
  <si>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</si>
  <si>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</si>
  <si>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</si>
  <si>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</si>
  <si>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</si>
  <si>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</si>
  <si>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</si>
  <si>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</si>
  <si>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</si>
  <si>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</si>
  <si>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</si>
  <si>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</si>
  <si>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</si>
  <si>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</si>
  <si>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</si>
  <si>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</si>
  <si>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</si>
  <si>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</si>
  <si>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</si>
  <si>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</si>
  <si>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</si>
  <si>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</si>
  <si>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</si>
  <si>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</si>
  <si>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</si>
  <si>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</si>
  <si>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</si>
  <si>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</si>
  <si>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</si>
  <si>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</si>
  <si>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</si>
  <si>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</si>
  <si>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</si>
  <si>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</si>
  <si>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</si>
  <si>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</si>
  <si>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</si>
  <si>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</si>
  <si>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</si>
  <si>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</si>
  <si>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</si>
  <si>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</si>
  <si>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</si>
  <si>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</si>
  <si>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</si>
  <si>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</si>
  <si>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</si>
  <si>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</si>
  <si>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</si>
  <si>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</si>
  <si>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</si>
  <si>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</si>
  <si>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</si>
  <si>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</si>
  <si>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</si>
  <si>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</si>
  <si>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</si>
  <si>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</si>
  <si>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</si>
  <si>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</si>
  <si>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</si>
  <si>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</si>
  <si>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</si>
  <si>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</si>
  <si>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</si>
  <si>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</si>
  <si>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</si>
  <si>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</si>
  <si>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</si>
  <si>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</si>
  <si>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</si>
  <si>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</si>
  <si>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</si>
  <si>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</si>
  <si>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</si>
  <si>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</si>
  <si>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</si>
  <si>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</si>
  <si>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</si>
  <si>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</si>
  <si>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</si>
  <si>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</si>
  <si>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</si>
  <si>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</si>
  <si>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</si>
  <si>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</si>
  <si>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</si>
  <si>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</si>
  <si>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</si>
  <si>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</si>
  <si>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</si>
  <si>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</si>
  <si>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</si>
  <si>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</si>
  <si>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</si>
  <si>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</si>
  <si>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</si>
  <si>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</si>
  <si>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</si>
  <si>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</si>
  <si>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</si>
  <si>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</si>
  <si>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</si>
  <si>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</si>
  <si>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</si>
  <si>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</si>
  <si>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</si>
  <si>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</si>
  <si>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</si>
  <si>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</si>
  <si>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</si>
  <si>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</si>
  <si>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</si>
  <si>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</si>
  <si>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</si>
  <si>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</si>
  <si>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</si>
  <si>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</si>
  <si>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</si>
  <si>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</si>
  <si>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</si>
  <si>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</si>
  <si>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</si>
  <si>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</si>
  <si>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</si>
  <si>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</si>
  <si>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</si>
  <si>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</si>
  <si>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</si>
  <si>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</si>
  <si>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</si>
  <si>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</si>
  <si>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</si>
  <si>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</si>
  <si>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</si>
  <si>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</si>
  <si>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</si>
  <si>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</si>
  <si>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</si>
  <si>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</si>
  <si>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</si>
  <si>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</si>
  <si>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</si>
  <si>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</si>
  <si>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</si>
  <si>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</si>
  <si>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</si>
  <si>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</si>
  <si>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</si>
  <si>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</si>
  <si>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</si>
  <si>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</si>
  <si>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</si>
  <si>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</si>
  <si>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</si>
  <si>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</si>
  <si>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</si>
  <si>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</si>
  <si>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</si>
  <si>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</si>
  <si>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</si>
  <si>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</si>
  <si>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</si>
  <si>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</si>
  <si>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</si>
  <si>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</si>
  <si>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</si>
  <si>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</si>
  <si>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</si>
  <si>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</si>
  <si>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</si>
  <si>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</si>
  <si>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</si>
  <si>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</si>
  <si>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</si>
  <si>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</si>
  <si>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</si>
  <si>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</si>
  <si>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</si>
  <si>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</si>
  <si>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</si>
  <si>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</si>
  <si>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</si>
  <si>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</si>
  <si>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</si>
  <si>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</si>
  <si>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</si>
  <si>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</si>
  <si>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</si>
  <si>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</si>
  <si>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</si>
  <si>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</si>
  <si>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</si>
  <si>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</si>
  <si>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</si>
  <si>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</si>
  <si>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</si>
  <si>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</si>
  <si>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</si>
  <si>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</si>
  <si>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</si>
  <si>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</si>
  <si>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</si>
  <si>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</si>
  <si>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</si>
  <si>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</si>
  <si>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</si>
  <si>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</si>
  <si>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</si>
  <si>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</si>
  <si>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</si>
  <si>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</si>
  <si>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</si>
  <si>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</si>
  <si>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</si>
  <si>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</si>
  <si>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</si>
  <si>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</si>
  <si>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</si>
  <si>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</si>
  <si>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</si>
  <si>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</si>
  <si>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</si>
  <si>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</si>
  <si>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</si>
  <si>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</si>
  <si>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</si>
  <si>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</si>
  <si>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</si>
  <si>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</si>
  <si>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</si>
  <si>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</si>
  <si>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</si>
  <si>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</si>
  <si>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</si>
  <si>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</si>
  <si>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</si>
  <si>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</si>
  <si>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</si>
  <si>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</si>
  <si>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</si>
  <si>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</si>
  <si>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</si>
  <si>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</si>
  <si>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</si>
  <si>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</si>
  <si>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</si>
  <si>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</si>
  <si>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</si>
  <si>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</si>
  <si>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</si>
  <si>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</si>
  <si>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</si>
  <si>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</si>
  <si>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</si>
  <si>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</si>
  <si>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</si>
  <si>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</si>
  <si>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</si>
  <si>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</si>
  <si>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</si>
  <si>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</si>
  <si>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</si>
  <si>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</si>
  <si>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</si>
  <si>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</si>
  <si>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</si>
  <si>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</si>
  <si>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</si>
  <si>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</si>
  <si>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</si>
  <si>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</si>
  <si>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</si>
  <si>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</si>
  <si>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</si>
  <si>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</si>
  <si>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</si>
  <si>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</si>
  <si>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</si>
  <si>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</si>
  <si>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</si>
  <si>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</si>
  <si>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</si>
  <si>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</si>
  <si>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</si>
  <si>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</si>
  <si>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</si>
  <si>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</si>
  <si>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</si>
  <si>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</si>
  <si>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</si>
  <si>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</si>
  <si>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</si>
  <si>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</si>
  <si>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</si>
  <si>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</si>
  <si>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</si>
  <si>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</si>
  <si>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</si>
  <si>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</si>
  <si>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</si>
  <si>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</si>
  <si>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</si>
  <si>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</si>
  <si>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</si>
  <si>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</si>
  <si>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</si>
  <si>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</si>
  <si>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</si>
  <si>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</si>
  <si>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</si>
  <si>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</si>
  <si>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</si>
  <si>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</si>
  <si>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</si>
  <si>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</si>
  <si>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</si>
  <si>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</si>
  <si>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</si>
  <si>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</si>
  <si>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</si>
  <si>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</si>
  <si>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</si>
  <si>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</si>
  <si>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</si>
  <si>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</si>
  <si>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</si>
  <si>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</si>
  <si>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</si>
  <si>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</si>
  <si>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</si>
  <si>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</si>
  <si>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</si>
  <si>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</si>
  <si>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</si>
  <si>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</si>
  <si>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</si>
  <si>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</si>
  <si>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</si>
  <si>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</si>
  <si>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</si>
  <si>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</si>
  <si>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</si>
  <si>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</si>
  <si>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</si>
  <si>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</si>
  <si>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</si>
  <si>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</si>
  <si>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</si>
  <si>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</si>
  <si>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</si>
  <si>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</si>
  <si>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</si>
  <si>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</si>
  <si>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</si>
  <si>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</si>
  <si>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</si>
  <si>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</si>
  <si>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</si>
  <si>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</si>
  <si>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</si>
  <si>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</si>
  <si>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</si>
  <si>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</si>
  <si>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</si>
  <si>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</si>
  <si>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</si>
  <si>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</si>
  <si>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</si>
  <si>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</si>
  <si>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</si>
  <si>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</si>
  <si>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</si>
  <si>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</si>
  <si>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</si>
  <si>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</si>
  <si>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</si>
  <si>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</si>
  <si>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</si>
  <si>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</si>
  <si>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</si>
  <si>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</si>
  <si>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</si>
  <si>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</si>
  <si>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</si>
  <si>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</si>
  <si>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</si>
  <si>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</si>
  <si>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</si>
  <si>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</si>
  <si>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</si>
  <si>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</si>
  <si>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</si>
  <si>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</si>
  <si>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</si>
  <si>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</si>
  <si>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</si>
  <si>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</si>
  <si>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</si>
  <si>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</si>
  <si>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</si>
  <si>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</si>
  <si>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</si>
  <si>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</si>
  <si>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</si>
  <si>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</si>
  <si>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</si>
  <si>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</si>
  <si>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</si>
  <si>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</si>
  <si>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</si>
  <si>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</si>
  <si>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</si>
  <si>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</si>
  <si>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</si>
  <si>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</si>
  <si>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</si>
  <si>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</si>
  <si>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</si>
  <si>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</si>
  <si>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</si>
  <si>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</si>
  <si>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</si>
  <si>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</si>
  <si>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</si>
  <si>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</si>
  <si>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</si>
  <si>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</si>
  <si>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</si>
  <si>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</si>
  <si>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</si>
  <si>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</si>
  <si>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</si>
  <si>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</si>
  <si>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</si>
  <si>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</si>
  <si>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</si>
  <si>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</si>
  <si>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</si>
  <si>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</si>
  <si>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</si>
  <si>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</si>
  <si>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</si>
  <si>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</si>
  <si>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</si>
  <si>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</si>
  <si>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</si>
  <si>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</si>
  <si>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</si>
  <si>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</si>
  <si>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</si>
  <si>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</si>
  <si>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</si>
  <si>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</si>
  <si>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</si>
  <si>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</si>
  <si>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</si>
  <si>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</si>
  <si>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</si>
  <si>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</si>
  <si>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</si>
  <si>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</si>
  <si>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</si>
  <si>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</si>
  <si>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</si>
  <si>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</si>
  <si>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</si>
  <si>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</si>
  <si>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</si>
  <si>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</si>
  <si>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</si>
  <si>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</si>
  <si>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</si>
  <si>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</si>
  <si>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</si>
  <si>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</si>
  <si>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</si>
  <si>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</si>
  <si>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</si>
  <si>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</si>
  <si>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</si>
  <si>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</si>
  <si>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</si>
  <si>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</si>
  <si>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</si>
  <si>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</si>
  <si>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</si>
  <si>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</si>
  <si>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</si>
  <si>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</si>
  <si>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</si>
  <si>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</si>
  <si>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</si>
  <si>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</si>
  <si>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</si>
  <si>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</si>
  <si>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</si>
  <si>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</si>
  <si>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</si>
  <si>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</si>
  <si>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</si>
  <si>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</si>
  <si>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</si>
  <si>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</si>
  <si>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</si>
  <si>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</si>
  <si>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</si>
  <si>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</si>
  <si>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</si>
  <si>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</si>
  <si>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</si>
  <si>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</si>
  <si>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</si>
  <si>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</si>
  <si>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</si>
  <si>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</si>
  <si>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</si>
  <si>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</si>
  <si>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</si>
  <si>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</si>
  <si>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</si>
  <si>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</si>
  <si>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</si>
  <si>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</si>
  <si>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</si>
  <si>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</si>
  <si>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</si>
  <si>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</si>
  <si>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</si>
  <si>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</si>
  <si>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</si>
  <si>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</si>
  <si>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</si>
  <si>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</si>
  <si>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</si>
  <si>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</si>
  <si>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</si>
  <si>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</si>
  <si>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</si>
  <si>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</si>
  <si>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</si>
  <si>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</si>
  <si>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</si>
  <si>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</si>
  <si>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</si>
  <si>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</si>
  <si>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</si>
  <si>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</si>
  <si>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</si>
  <si>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</si>
  <si>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</si>
  <si>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</si>
  <si>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</si>
  <si>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</si>
  <si>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</si>
  <si>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</si>
  <si>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</si>
  <si>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</si>
  <si>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</si>
  <si>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</si>
  <si>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</si>
  <si>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</si>
  <si>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</si>
  <si>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</si>
  <si>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</si>
  <si>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</si>
  <si>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</si>
  <si>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</si>
  <si>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</si>
  <si>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</si>
  <si>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</si>
  <si>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</si>
  <si>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</si>
  <si>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</si>
  <si>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</si>
  <si>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</si>
  <si>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</si>
  <si>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</si>
  <si>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</si>
  <si>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</si>
  <si>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</si>
  <si>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</si>
  <si>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</si>
  <si>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</si>
  <si>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</si>
  <si>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</si>
  <si>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</si>
  <si>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</si>
  <si>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</si>
  <si>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</si>
  <si>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</si>
  <si>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</si>
  <si>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</si>
  <si>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</si>
  <si>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</si>
  <si>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</si>
  <si>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</si>
  <si>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</si>
  <si>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</si>
  <si>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</si>
  <si>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</si>
  <si>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</si>
  <si>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</si>
  <si>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</si>
  <si>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</si>
  <si>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</si>
  <si>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</si>
  <si>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</si>
  <si>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</si>
  <si>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</si>
  <si>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</si>
  <si>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</si>
  <si>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</si>
  <si>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</si>
  <si>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</si>
  <si>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</si>
  <si>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</si>
  <si>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</si>
  <si>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</si>
  <si>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</si>
  <si>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</si>
  <si>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</si>
  <si>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</si>
  <si>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</si>
  <si>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</si>
  <si>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</si>
  <si>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</si>
  <si>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</si>
  <si>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</si>
  <si>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</si>
  <si>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</si>
  <si>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</si>
  <si>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</si>
  <si>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</si>
  <si>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</si>
  <si>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</si>
  <si>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</si>
  <si>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</si>
  <si>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</si>
  <si>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</si>
  <si>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</si>
  <si>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</si>
  <si>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</si>
  <si>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</si>
  <si>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</si>
  <si>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</si>
  <si>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</si>
  <si>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</si>
  <si>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</si>
  <si>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</si>
  <si>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</si>
  <si>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</si>
  <si>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</si>
  <si>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</si>
  <si>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</si>
  <si>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</si>
  <si>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</si>
  <si>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</si>
  <si>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</si>
  <si>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</si>
  <si>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</si>
  <si>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</si>
  <si>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</si>
  <si>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</si>
  <si>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</si>
  <si>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</si>
  <si>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</si>
  <si>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</si>
  <si>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</si>
  <si>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</si>
  <si>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</si>
  <si>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</si>
  <si>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</si>
  <si>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</si>
  <si>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</si>
  <si>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</si>
  <si>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</si>
  <si>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</si>
  <si>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</si>
  <si>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</si>
  <si>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</si>
  <si>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</si>
  <si>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</si>
  <si>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</si>
  <si>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</si>
  <si>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</si>
  <si>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</si>
  <si>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</si>
  <si>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</si>
  <si>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</si>
  <si>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</si>
  <si>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</si>
  <si>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</si>
  <si>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</si>
  <si>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</si>
  <si>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</si>
  <si>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</si>
  <si>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</si>
  <si>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</si>
  <si>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</si>
  <si>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</si>
  <si>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</si>
  <si>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</si>
  <si>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</si>
  <si>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</si>
  <si>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</si>
  <si>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</si>
  <si>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</si>
  <si>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</si>
  <si>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</si>
  <si>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</si>
  <si>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</si>
  <si>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</si>
  <si>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</si>
  <si>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</si>
  <si>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</si>
  <si>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</si>
  <si>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</si>
  <si>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</si>
  <si>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</si>
  <si>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</si>
  <si>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</si>
  <si>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</si>
  <si>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</si>
  <si>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</si>
  <si>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</si>
  <si>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</si>
  <si>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</si>
  <si>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</si>
  <si>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</si>
  <si>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</si>
  <si>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</si>
  <si>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</si>
  <si>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</si>
  <si>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</si>
  <si>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</si>
  <si>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</si>
  <si>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</si>
  <si>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</si>
  <si>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</si>
  <si>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</si>
  <si>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</si>
  <si>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</si>
  <si>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</si>
  <si>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</si>
  <si>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</si>
  <si>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</si>
  <si>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</si>
  <si>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</si>
  <si>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</si>
  <si>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</si>
  <si>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</si>
  <si>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</si>
  <si>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</si>
  <si>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</si>
  <si>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</si>
  <si>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</si>
  <si>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</si>
  <si>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</si>
  <si>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</si>
  <si>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</si>
  <si>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</si>
  <si>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</si>
  <si>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</si>
  <si>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</si>
  <si>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</si>
  <si>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</si>
  <si>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</si>
  <si>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</si>
  <si>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</si>
  <si>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</si>
  <si>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</si>
  <si>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</si>
  <si>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</si>
  <si>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</si>
  <si>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</si>
  <si>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</si>
  <si>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</si>
  <si>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</si>
  <si>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</si>
  <si>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</si>
  <si>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</si>
  <si>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</si>
  <si>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</si>
  <si>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</si>
  <si>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</si>
  <si>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</si>
  <si>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</si>
  <si>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</si>
  <si>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</si>
  <si>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</si>
  <si>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</si>
  <si>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</si>
  <si>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</si>
  <si>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</si>
  <si>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</si>
  <si>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</si>
  <si>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</si>
  <si>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</si>
  <si>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</si>
  <si>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</si>
  <si>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</si>
  <si>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</si>
  <si>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</si>
  <si>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</si>
  <si>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</si>
  <si>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</si>
  <si>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</si>
  <si>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</si>
  <si>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</si>
  <si>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</si>
  <si>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</si>
  <si>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</si>
  <si>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</si>
  <si>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</si>
  <si>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</si>
  <si>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</si>
  <si>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</si>
  <si>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</si>
  <si>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</si>
  <si>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</si>
  <si>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</si>
  <si>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</si>
  <si>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</si>
  <si>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</si>
  <si>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</si>
  <si>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</si>
  <si>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</si>
  <si>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</si>
  <si>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</si>
  <si>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</si>
  <si>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</si>
  <si>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</si>
  <si>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</si>
  <si>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</si>
  <si>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</si>
  <si>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</si>
  <si>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</si>
  <si>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</si>
  <si>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</si>
  <si>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</si>
  <si>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</si>
  <si>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</si>
  <si>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</si>
  <si>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</si>
  <si>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</si>
  <si>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</si>
  <si>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</si>
  <si>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</si>
  <si>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</si>
  <si>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</si>
  <si>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</si>
  <si>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</si>
  <si>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</si>
  <si>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</si>
  <si>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</si>
  <si>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</si>
  <si>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</si>
  <si>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</si>
  <si>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</si>
  <si>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</si>
  <si>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</si>
  <si>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</si>
  <si>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</si>
  <si>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</si>
  <si>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</si>
  <si>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</si>
  <si>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</si>
  <si>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</si>
  <si>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</si>
  <si>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</si>
  <si>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</si>
  <si>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</si>
  <si>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</si>
  <si>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</si>
  <si>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</si>
  <si>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</si>
  <si>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</si>
  <si>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</si>
  <si>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</si>
  <si>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</si>
  <si>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</si>
  <si>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</si>
  <si>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</si>
  <si>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</si>
  <si>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</si>
  <si>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</si>
  <si>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</si>
  <si>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</si>
  <si>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</si>
  <si>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</si>
  <si>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</si>
  <si>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</si>
  <si>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</si>
  <si>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</si>
  <si>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</si>
  <si>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</si>
  <si>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</si>
  <si>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</si>
  <si>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</si>
  <si>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</si>
  <si>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</si>
  <si>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</si>
  <si>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</si>
  <si>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</si>
  <si>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</si>
  <si>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</si>
  <si>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</si>
  <si>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</si>
  <si>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</si>
  <si>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</si>
  <si>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</si>
  <si>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</si>
  <si>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</si>
  <si>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</si>
  <si>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</si>
  <si>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</si>
  <si>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</si>
  <si>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</si>
  <si>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</si>
  <si>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</si>
  <si>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</si>
  <si>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</si>
  <si>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</si>
  <si>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</si>
  <si>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</si>
  <si>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</si>
  <si>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</si>
  <si>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</si>
  <si>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</si>
  <si>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</si>
  <si>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</si>
  <si>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</si>
  <si>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</si>
  <si>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</si>
  <si>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</si>
  <si>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</si>
  <si>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</si>
  <si>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</si>
  <si>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</si>
  <si>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</si>
  <si>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</si>
  <si>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</si>
  <si>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</si>
  <si>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</si>
  <si>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</si>
  <si>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</si>
  <si>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</si>
  <si>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</si>
  <si>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</si>
  <si>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</si>
  <si>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</si>
  <si>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</si>
  <si>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</si>
  <si>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</si>
  <si>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</si>
  <si>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</si>
  <si>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</si>
  <si>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</si>
  <si>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</si>
  <si>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</si>
  <si>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</si>
  <si>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</si>
  <si>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</si>
  <si>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</si>
  <si>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</si>
  <si>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</si>
  <si>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</si>
  <si>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</si>
  <si>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</si>
  <si>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</si>
  <si>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</si>
  <si>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</si>
  <si>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</si>
  <si>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</si>
  <si>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</si>
  <si>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</si>
  <si>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</si>
  <si>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</si>
  <si>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</si>
  <si>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</si>
  <si>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</si>
  <si>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</si>
  <si>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</si>
  <si>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</si>
  <si>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</si>
  <si>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</si>
  <si>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</si>
  <si>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</si>
  <si>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</si>
  <si>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</si>
  <si>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</si>
  <si>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</si>
  <si>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</si>
  <si>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</si>
  <si>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</si>
  <si>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</si>
  <si>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</si>
  <si>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</si>
  <si>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</si>
  <si>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</si>
  <si>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</si>
  <si>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</si>
  <si>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</si>
  <si>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</si>
  <si>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</si>
  <si>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</si>
  <si>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</si>
  <si>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</si>
  <si>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</si>
  <si>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</si>
  <si>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</si>
  <si>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</si>
  <si>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</si>
  <si>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</si>
  <si>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</si>
  <si>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</si>
  <si>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</si>
  <si>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</si>
  <si>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</si>
  <si>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</si>
  <si>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</si>
  <si>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</si>
  <si>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</si>
  <si>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</si>
  <si>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</si>
  <si>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</si>
  <si>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</si>
  <si>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</si>
  <si>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</si>
  <si>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</si>
  <si>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</si>
  <si>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</si>
  <si>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</si>
  <si>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</si>
  <si>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</si>
  <si>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</si>
  <si>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</si>
  <si>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</si>
  <si>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</si>
  <si>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</si>
  <si>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</si>
  <si>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</si>
  <si>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</si>
  <si>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</si>
  <si>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</si>
  <si>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</si>
  <si>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</si>
  <si>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</si>
  <si>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</si>
  <si>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</si>
  <si>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</si>
  <si>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</si>
  <si>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</si>
  <si>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</si>
  <si>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</si>
  <si>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</si>
  <si>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</si>
  <si>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</si>
  <si>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</si>
  <si>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</si>
  <si>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</si>
  <si>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</si>
  <si>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</si>
  <si>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</si>
  <si>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</si>
  <si>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</si>
  <si>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</si>
  <si>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</si>
  <si>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</si>
  <si>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</si>
  <si>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</si>
  <si>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</si>
  <si>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</si>
  <si>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</si>
  <si>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</si>
  <si>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</si>
  <si>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</si>
  <si>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</si>
  <si>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</si>
  <si>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</si>
  <si>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</si>
  <si>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</si>
  <si>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</si>
  <si>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</si>
  <si>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</si>
  <si>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</si>
  <si>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</si>
  <si>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</si>
  <si>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</si>
  <si>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</si>
  <si>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</si>
  <si>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</si>
  <si>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</si>
  <si>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</si>
  <si>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</si>
  <si>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</si>
  <si>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</si>
  <si>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</si>
  <si>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</si>
  <si>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</si>
  <si>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</si>
  <si>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</si>
  <si>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</si>
  <si>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</si>
  <si>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</si>
  <si>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</si>
  <si>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</si>
  <si>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</si>
  <si>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</si>
  <si>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</si>
  <si>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</si>
  <si>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</si>
  <si>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</si>
  <si>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</si>
  <si>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</si>
  <si>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</si>
  <si>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</si>
  <si>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</si>
  <si>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</si>
  <si>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</si>
  <si>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</si>
  <si>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</si>
  <si>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</si>
  <si>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</si>
  <si>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</si>
  <si>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</si>
  <si>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</si>
  <si>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</si>
  <si>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</si>
  <si>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</si>
  <si>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</si>
  <si>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</si>
  <si>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</si>
  <si>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</si>
  <si>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</si>
  <si>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</si>
  <si>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</si>
  <si>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</si>
  <si>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</si>
  <si>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</si>
  <si>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</si>
  <si>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</si>
  <si>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</si>
  <si>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</si>
  <si>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</si>
  <si>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</si>
  <si>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</si>
  <si>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</si>
  <si>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</si>
  <si>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</si>
  <si>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</si>
  <si>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</si>
  <si>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</si>
  <si>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</si>
  <si>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</si>
  <si>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</si>
  <si>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</si>
  <si>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</si>
  <si>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</si>
  <si>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</si>
  <si>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</si>
  <si>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</si>
  <si>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</si>
  <si>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</si>
  <si>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</si>
  <si>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</si>
  <si>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</si>
  <si>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</si>
  <si>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</si>
  <si>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</si>
  <si>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</si>
  <si>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</si>
  <si>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</si>
  <si>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</si>
  <si>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</si>
  <si>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</si>
  <si>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</si>
  <si>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</si>
  <si>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</si>
  <si>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</si>
  <si>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</si>
  <si>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</si>
  <si>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</si>
  <si>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</si>
  <si>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</si>
  <si>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</si>
  <si>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</si>
  <si>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</si>
  <si>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</si>
  <si>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</si>
  <si>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</si>
  <si>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</si>
  <si>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</si>
  <si>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</si>
  <si>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</si>
  <si>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</si>
  <si>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</si>
  <si>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</si>
  <si>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</si>
  <si>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</si>
  <si>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</si>
  <si>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</si>
  <si>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</si>
  <si>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</si>
  <si>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</si>
  <si>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</si>
  <si>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</si>
  <si>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</si>
  <si>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</si>
  <si>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</si>
  <si>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</si>
  <si>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</si>
  <si>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</si>
  <si>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</si>
  <si>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</si>
  <si>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</si>
  <si>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</si>
  <si>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</si>
  <si>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</si>
  <si>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</si>
  <si>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</si>
  <si>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</si>
  <si>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</si>
  <si>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</si>
  <si>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</si>
  <si>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</si>
  <si>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</si>
  <si>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</si>
  <si>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</si>
  <si>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</si>
  <si>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</si>
  <si>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</si>
  <si>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</si>
  <si>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</si>
  <si>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</si>
  <si>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</si>
  <si>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</si>
  <si>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</si>
  <si>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</si>
  <si>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</si>
  <si>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</si>
  <si>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</si>
  <si>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</si>
  <si>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</si>
  <si>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</si>
  <si>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</si>
  <si>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</si>
  <si>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</si>
  <si>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</si>
  <si>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</si>
  <si>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</si>
  <si>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</si>
  <si>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</si>
  <si>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</si>
  <si>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</si>
  <si>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</si>
  <si>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</si>
  <si>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</si>
  <si>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</si>
  <si>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</si>
  <si>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</si>
  <si>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</si>
  <si>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</si>
  <si>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</si>
  <si>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</si>
  <si>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</si>
  <si>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</si>
  <si>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</si>
  <si>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</si>
  <si>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</si>
  <si>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</si>
  <si>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</si>
  <si>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</si>
  <si>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</si>
  <si>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</si>
  <si>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</si>
  <si>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</si>
  <si>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</si>
  <si>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</si>
  <si>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</si>
  <si>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</si>
  <si>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</si>
  <si>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</si>
  <si>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</si>
  <si>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</si>
  <si>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</si>
  <si>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</si>
  <si>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</si>
  <si>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</si>
  <si>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</si>
  <si>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</si>
  <si>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</si>
  <si>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</si>
  <si>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</si>
  <si>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</si>
  <si>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</si>
  <si>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</si>
  <si>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</si>
  <si>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</si>
  <si>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</si>
  <si>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</si>
  <si>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</si>
  <si>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</si>
  <si>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</si>
  <si>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</si>
  <si>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</si>
  <si>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</si>
  <si>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</si>
  <si>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</si>
  <si>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</si>
  <si>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</si>
  <si>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</si>
  <si>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</si>
  <si>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</si>
  <si>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</si>
  <si>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</si>
  <si>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</si>
  <si>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</si>
  <si>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</si>
  <si>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</si>
  <si>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</si>
  <si>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</si>
  <si>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</si>
  <si>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</si>
  <si>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</si>
  <si>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</si>
  <si>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</si>
  <si>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</si>
  <si>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</si>
  <si>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</si>
  <si>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</si>
  <si>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</si>
  <si>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</si>
  <si>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</si>
  <si>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</si>
  <si>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</si>
  <si>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</si>
  <si>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</si>
  <si>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</si>
  <si>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</si>
  <si>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</si>
  <si>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</si>
  <si>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</si>
  <si>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</si>
  <si>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</si>
  <si>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</si>
  <si>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</si>
  <si>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</si>
  <si>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</si>
  <si>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</si>
  <si>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</si>
  <si>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</si>
  <si>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</si>
  <si>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</si>
  <si>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</si>
  <si>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</si>
  <si>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</si>
  <si>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</si>
  <si>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</si>
  <si>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</si>
  <si>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</si>
  <si>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</si>
  <si>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</si>
  <si>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</si>
  <si>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</si>
  <si>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</si>
  <si>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</si>
  <si>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</si>
  <si>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</si>
  <si>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</si>
  <si>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</si>
  <si>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</si>
  <si>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</si>
  <si>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</si>
  <si>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</si>
  <si>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</si>
  <si>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</si>
  <si>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</si>
  <si>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</si>
  <si>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</si>
  <si>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</si>
  <si>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</si>
  <si>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</si>
  <si>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</si>
  <si>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</si>
  <si>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</si>
  <si>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</si>
  <si>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</si>
  <si>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</si>
  <si>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</si>
  <si>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</si>
  <si>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</si>
  <si>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</si>
  <si>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</si>
  <si>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</si>
  <si>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</si>
  <si>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</si>
  <si>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</si>
  <si>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</si>
  <si>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</si>
  <si>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</si>
  <si>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</si>
  <si>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</si>
  <si>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</si>
  <si>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</si>
  <si>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</si>
  <si>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</si>
  <si>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</si>
  <si>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</si>
  <si>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</si>
  <si>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</si>
  <si>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</si>
  <si>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</si>
  <si>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</si>
  <si>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</si>
  <si>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</si>
  <si>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</si>
  <si>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</si>
  <si>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</si>
  <si>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</si>
  <si>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</si>
  <si>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</si>
  <si>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</si>
  <si>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</si>
  <si>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</si>
  <si>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</si>
  <si>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</si>
  <si>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</si>
  <si>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</si>
  <si>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</si>
  <si>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</si>
  <si>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</si>
  <si>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</si>
  <si>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</si>
  <si>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</si>
  <si>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</si>
  <si>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</si>
  <si>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</si>
  <si>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</si>
  <si>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</si>
  <si>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</si>
  <si>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</si>
  <si>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</si>
  <si>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</si>
  <si>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</si>
  <si>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</si>
  <si>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</si>
  <si>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</si>
  <si>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</si>
  <si>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</si>
  <si>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</si>
  <si>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</si>
  <si>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</si>
  <si>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</si>
  <si>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</si>
  <si>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</si>
  <si>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</si>
  <si>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</si>
  <si>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</si>
  <si>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</si>
  <si>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</si>
  <si>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</si>
  <si>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</si>
  <si>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</si>
  <si>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</si>
  <si>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</si>
  <si>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</si>
  <si>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</si>
  <si>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</si>
  <si>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</si>
  <si>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</si>
  <si>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</si>
  <si>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</si>
  <si>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</si>
  <si>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</si>
  <si>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</si>
  <si>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</si>
  <si>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</si>
  <si>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</si>
  <si>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</si>
  <si>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</si>
  <si>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</si>
  <si>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</si>
  <si>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</si>
  <si>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</si>
  <si>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</si>
  <si>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</si>
  <si>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</si>
  <si>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</si>
  <si>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</si>
  <si>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</si>
  <si>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</si>
  <si>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</si>
  <si>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</si>
  <si>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</si>
  <si>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</si>
  <si>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</si>
  <si>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</si>
  <si>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</si>
  <si>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</si>
  <si>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</si>
  <si>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</si>
  <si>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</si>
  <si>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</si>
  <si>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</si>
  <si>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</si>
  <si>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</si>
  <si>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</si>
  <si>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</si>
  <si>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</si>
  <si>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</si>
  <si>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</si>
  <si>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</si>
  <si>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</si>
  <si>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</si>
  <si>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</si>
  <si>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</si>
  <si>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</si>
  <si>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</si>
  <si>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</si>
  <si>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</si>
  <si>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</si>
  <si>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</si>
  <si>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</si>
  <si>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</si>
  <si>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</si>
  <si>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</si>
  <si>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</si>
  <si>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</si>
  <si>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</si>
  <si>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</si>
  <si>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</si>
  <si>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</si>
  <si>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</si>
  <si>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</si>
  <si>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</si>
  <si>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</si>
  <si>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</si>
  <si>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</si>
  <si>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</si>
  <si>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</si>
  <si>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</si>
  <si>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</si>
  <si>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</si>
  <si>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</si>
  <si>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</si>
  <si>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</si>
  <si>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</si>
  <si>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</si>
  <si>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</si>
  <si>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</si>
  <si>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</si>
  <si>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</si>
  <si>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</si>
  <si>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</si>
  <si>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</si>
  <si>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</si>
  <si>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</si>
  <si>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</si>
  <si>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</si>
  <si>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</si>
  <si>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</si>
  <si>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</si>
  <si>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</si>
  <si>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</si>
  <si>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</si>
  <si>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</si>
  <si>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</si>
  <si>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</si>
  <si>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</si>
  <si>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</si>
  <si>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</si>
  <si>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</si>
  <si>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</si>
  <si>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</si>
  <si>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</si>
  <si>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</si>
  <si>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</si>
  <si>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</si>
  <si>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</si>
  <si>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</si>
  <si>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</si>
  <si>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</si>
  <si>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</si>
  <si>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</si>
  <si>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</si>
  <si>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</si>
  <si>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</si>
  <si>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</si>
  <si>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</si>
  <si>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</si>
  <si>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</si>
  <si>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</si>
  <si>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</si>
  <si>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</si>
  <si>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</si>
  <si>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</si>
  <si>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</si>
  <si>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</si>
  <si>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</si>
  <si>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</si>
  <si>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</si>
  <si>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</si>
  <si>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</si>
  <si>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</si>
  <si>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</si>
  <si>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</si>
  <si>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</si>
  <si>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</si>
  <si>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</si>
  <si>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</si>
  <si>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</si>
  <si>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</si>
  <si>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</si>
  <si>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</si>
  <si>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</si>
  <si>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</si>
  <si>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</si>
  <si>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</si>
  <si>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</si>
  <si>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</si>
  <si>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</si>
  <si>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</si>
  <si>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</si>
  <si>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</si>
  <si>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</si>
  <si>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</si>
  <si>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</si>
  <si>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</si>
  <si>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</si>
  <si>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</si>
  <si>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</si>
  <si>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</si>
  <si>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</si>
  <si>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</si>
  <si>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</si>
  <si>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</si>
  <si>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</si>
  <si>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</si>
  <si>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</si>
  <si>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</si>
  <si>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</si>
  <si>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</si>
  <si>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</si>
  <si>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</si>
  <si>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</si>
  <si>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</si>
  <si>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</si>
  <si>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</si>
  <si>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</si>
  <si>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</si>
  <si>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</si>
  <si>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</si>
  <si>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</si>
  <si>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</si>
  <si>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</si>
  <si>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</si>
  <si>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</si>
  <si>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</si>
  <si>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</si>
  <si>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</si>
  <si>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</si>
  <si>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</si>
  <si>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</si>
  <si>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</si>
  <si>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</si>
  <si>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</si>
  <si>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</si>
  <si>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</si>
  <si>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</si>
  <si>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</si>
  <si>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</si>
  <si>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</si>
  <si>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</si>
  <si>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</si>
  <si>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</si>
  <si>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</si>
  <si>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</si>
  <si>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</si>
  <si>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</si>
  <si>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</si>
  <si>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</si>
  <si>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</si>
  <si>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</si>
  <si>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</si>
  <si>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</si>
  <si>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</si>
  <si>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</si>
  <si>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</si>
  <si>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</si>
  <si>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</si>
  <si>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</si>
  <si>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</si>
  <si>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</si>
  <si>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</si>
  <si>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</si>
  <si>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</si>
  <si>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</si>
  <si>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</si>
  <si>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</si>
  <si>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</si>
  <si>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</si>
  <si>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</si>
  <si>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</si>
  <si>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</si>
  <si>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</si>
  <si>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</si>
  <si>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</si>
  <si>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</si>
  <si>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</si>
  <si>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</si>
  <si>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</si>
  <si>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</si>
  <si>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</si>
  <si>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</si>
  <si>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</si>
  <si>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</si>
  <si>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</si>
  <si>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</si>
  <si>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</si>
  <si>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</si>
  <si>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</si>
  <si>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</si>
  <si>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</si>
  <si>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</si>
  <si>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</si>
  <si>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</si>
  <si>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</si>
  <si>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</si>
  <si>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</si>
  <si>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</si>
  <si>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</si>
  <si>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</si>
  <si>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</si>
  <si>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</si>
  <si>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</si>
  <si>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</si>
  <si>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</si>
  <si>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</si>
  <si>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</si>
  <si>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</si>
  <si>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</si>
  <si>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</si>
  <si>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</si>
  <si>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</si>
  <si>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</si>
  <si>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</si>
  <si>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</si>
  <si>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</si>
  <si>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</si>
  <si>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</si>
  <si>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</si>
  <si>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</si>
  <si>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</si>
  <si>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</si>
  <si>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</si>
  <si>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</si>
  <si>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</si>
  <si>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</si>
  <si>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</si>
  <si>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</si>
  <si>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</si>
  <si>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</si>
  <si>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</si>
  <si>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</si>
  <si>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</si>
  <si>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</si>
  <si>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</si>
  <si>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</si>
  <si>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</si>
  <si>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</si>
  <si>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</si>
  <si>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</si>
  <si>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</si>
  <si>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</si>
  <si>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</si>
  <si>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</si>
  <si>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</si>
  <si>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</si>
  <si>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</si>
  <si>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</si>
  <si>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</si>
  <si>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</si>
  <si>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</si>
  <si>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</si>
  <si>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</si>
  <si>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</si>
  <si>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</si>
  <si>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</si>
  <si>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</si>
  <si>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</si>
  <si>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</si>
  <si>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</si>
  <si>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</si>
  <si>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</si>
  <si>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</si>
  <si>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</si>
  <si>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</si>
  <si>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</si>
  <si>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</si>
  <si>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</si>
  <si>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</si>
  <si>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</si>
  <si>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</si>
  <si>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</si>
  <si>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</si>
  <si>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</si>
  <si>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</si>
  <si>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</si>
  <si>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</si>
  <si>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</si>
  <si>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</si>
  <si>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</si>
  <si>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</si>
  <si>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</si>
  <si>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</si>
  <si>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</si>
  <si>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</si>
  <si>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</si>
  <si>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</si>
  <si>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</si>
  <si>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</si>
  <si>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</si>
  <si>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</si>
  <si>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</si>
  <si>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</si>
  <si>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</si>
  <si>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</si>
  <si>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</si>
  <si>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</si>
  <si>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</si>
  <si>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</si>
  <si>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</si>
  <si>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</si>
  <si>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</si>
  <si>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</si>
  <si>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</si>
  <si>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</si>
  <si>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</si>
  <si>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</si>
  <si>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</si>
  <si>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</si>
  <si>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</si>
  <si>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</si>
  <si>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</si>
  <si>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</si>
  <si>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</si>
  <si>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</si>
  <si>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</si>
  <si>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</si>
  <si>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</si>
  <si>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</si>
  <si>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</si>
  <si>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</si>
  <si>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</si>
  <si>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</si>
  <si>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</si>
  <si>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</si>
  <si>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</si>
  <si>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</si>
  <si>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</si>
  <si>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</si>
  <si>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</si>
  <si>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</si>
  <si>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</si>
  <si>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</si>
  <si>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</si>
  <si>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</si>
  <si>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</si>
  <si>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</si>
  <si>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</si>
  <si>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</si>
  <si>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</si>
  <si>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</si>
  <si>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</si>
  <si>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</si>
  <si>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</si>
  <si>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</si>
  <si>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</si>
  <si>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</si>
  <si>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</si>
  <si>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</si>
  <si>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</si>
  <si>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</si>
  <si>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</si>
  <si>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</si>
  <si>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</si>
  <si>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</si>
  <si>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</si>
  <si>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</si>
  <si>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</si>
  <si>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</si>
  <si>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</si>
  <si>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</si>
  <si>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</si>
  <si>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</si>
  <si>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</si>
  <si>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</si>
  <si>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</si>
  <si>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</si>
  <si>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</si>
  <si>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</si>
  <si>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</si>
  <si>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</si>
  <si>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</si>
  <si>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</si>
  <si>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</si>
  <si>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</si>
  <si>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</si>
  <si>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</si>
  <si>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</si>
  <si>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</si>
  <si>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</si>
  <si>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</si>
  <si>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</si>
  <si>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</si>
  <si>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</si>
  <si>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</si>
  <si>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</si>
  <si>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</si>
  <si>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</si>
  <si>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</si>
  <si>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</si>
  <si>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</si>
  <si>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</si>
  <si>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</si>
  <si>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</si>
  <si>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</si>
  <si>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</si>
  <si>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</si>
  <si>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</si>
  <si>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</si>
  <si>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</si>
  <si>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</si>
  <si>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</si>
  <si>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</si>
  <si>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</si>
  <si>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</si>
  <si>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</si>
  <si>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</si>
  <si>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</si>
  <si>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</si>
  <si>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</si>
  <si>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</si>
  <si>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</si>
  <si>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</si>
  <si>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</si>
  <si>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</si>
  <si>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</si>
  <si>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</si>
  <si>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</si>
  <si>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</si>
  <si>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</si>
  <si>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</si>
  <si>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</si>
  <si>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</si>
  <si>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</si>
  <si>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</si>
  <si>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</si>
  <si>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</si>
  <si>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</si>
  <si>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</si>
  <si>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</si>
  <si>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</si>
  <si>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</si>
  <si>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</si>
  <si>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</si>
  <si>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</si>
  <si>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</si>
  <si>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</si>
  <si>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</si>
  <si>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</si>
  <si>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</si>
  <si>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</si>
  <si>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</si>
  <si>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</si>
  <si>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</si>
  <si>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</si>
  <si>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</si>
  <si>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</si>
  <si>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</si>
  <si>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</si>
  <si>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</si>
  <si>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</si>
  <si>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</si>
  <si>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</si>
  <si>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</si>
  <si>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</si>
  <si>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</si>
  <si>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</si>
  <si>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</si>
  <si>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</si>
  <si>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</si>
  <si>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</si>
  <si>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</si>
  <si>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</si>
  <si>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</si>
  <si>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</si>
  <si>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</si>
  <si>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</si>
  <si>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</si>
  <si>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</si>
  <si>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</si>
  <si>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</si>
  <si>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</si>
  <si>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</si>
  <si>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</si>
  <si>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</si>
  <si>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</si>
  <si>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</si>
  <si>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</si>
  <si>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</si>
  <si>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</si>
  <si>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</si>
  <si>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</si>
  <si>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</si>
  <si>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</si>
  <si>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</si>
  <si>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</si>
  <si>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</si>
  <si>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</si>
  <si>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</si>
  <si>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</si>
  <si>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</si>
  <si>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</si>
  <si>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</si>
  <si>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</si>
  <si>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</si>
  <si>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</si>
  <si>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</si>
  <si>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</si>
  <si>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</si>
  <si>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</si>
  <si>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</si>
  <si>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</si>
  <si>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</si>
  <si>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</si>
  <si>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</si>
  <si>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</si>
  <si>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</si>
  <si>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</si>
  <si>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</si>
  <si>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</si>
  <si>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</si>
  <si>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</si>
  <si>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</si>
  <si>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</si>
  <si>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</si>
  <si>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</si>
  <si>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</si>
  <si>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</si>
  <si>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</si>
  <si>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</si>
  <si>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</si>
  <si>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</si>
  <si>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</si>
  <si>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</si>
  <si>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</si>
  <si>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</si>
  <si>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</si>
  <si>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</si>
  <si>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</si>
  <si>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</si>
  <si>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</si>
  <si>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</si>
  <si>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</si>
  <si>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</si>
  <si>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</si>
  <si>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</si>
  <si>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</si>
  <si>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</si>
  <si>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</si>
  <si>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</si>
  <si>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</si>
  <si>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</si>
  <si>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</si>
  <si>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</si>
  <si>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</si>
  <si>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</si>
  <si>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</si>
  <si>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</si>
  <si>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</si>
  <si>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</si>
  <si>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</si>
  <si>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</si>
  <si>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</si>
  <si>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</si>
  <si>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</si>
  <si>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</si>
  <si>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</si>
  <si>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</si>
  <si>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</si>
  <si>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</si>
  <si>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</si>
  <si>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</si>
  <si>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</si>
  <si>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</si>
  <si>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</si>
  <si>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</si>
  <si>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</si>
  <si>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</si>
  <si>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</si>
  <si>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</si>
  <si>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</si>
  <si>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</si>
  <si>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</si>
  <si>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</si>
  <si>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</si>
  <si>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</si>
  <si>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</si>
  <si>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</si>
  <si>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</si>
  <si>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</si>
  <si>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</si>
  <si>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</si>
  <si>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</si>
  <si>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</si>
  <si>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</si>
  <si>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</si>
  <si>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</si>
  <si>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</si>
  <si>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</si>
  <si>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</si>
  <si>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</si>
  <si>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</si>
  <si>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</si>
  <si>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</si>
  <si>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</si>
  <si>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</si>
  <si>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</si>
  <si>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</si>
  <si>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</si>
  <si>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</si>
  <si>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</si>
  <si>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</si>
  <si>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</si>
  <si>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</si>
  <si>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</si>
  <si>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</si>
  <si>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</si>
  <si>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</si>
  <si>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</si>
  <si>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</si>
  <si>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</si>
  <si>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</si>
  <si>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</si>
  <si>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</si>
  <si>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</si>
  <si>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</si>
  <si>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</si>
  <si>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</si>
  <si>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</si>
  <si>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</si>
  <si>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</si>
  <si>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</si>
  <si>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</si>
  <si>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</si>
  <si>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</si>
  <si>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</si>
  <si>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</si>
  <si>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</si>
  <si>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</si>
  <si>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</si>
  <si>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</si>
  <si>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</si>
  <si>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</si>
  <si>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</si>
  <si>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</si>
  <si>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</si>
  <si>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</si>
  <si>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</si>
  <si>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</si>
  <si>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</si>
  <si>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</si>
  <si>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</si>
  <si>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</si>
  <si>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</si>
  <si>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</si>
  <si>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</si>
  <si>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</si>
  <si>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</si>
  <si>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</si>
  <si>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</si>
  <si>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</si>
  <si>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</si>
  <si>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</si>
  <si>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</si>
  <si>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</si>
  <si>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</si>
  <si>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</si>
  <si>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</si>
  <si>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</si>
  <si>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</si>
  <si>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</si>
  <si>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</si>
  <si>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</si>
  <si>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</si>
  <si>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</si>
  <si>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</si>
  <si>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</si>
  <si>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</si>
  <si>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</si>
  <si>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</si>
  <si>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</si>
  <si>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</si>
  <si>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</si>
  <si>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</si>
  <si>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</si>
  <si>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</si>
  <si>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</si>
  <si>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</si>
  <si>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</si>
  <si>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</si>
  <si>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</si>
  <si>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</si>
  <si>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</si>
  <si>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</si>
  <si>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</si>
  <si>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</si>
  <si>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</si>
  <si>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</si>
  <si>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</si>
  <si>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</si>
  <si>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</si>
  <si>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</si>
  <si>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</si>
  <si>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</si>
  <si>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</si>
  <si>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</si>
  <si>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</si>
  <si>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</si>
  <si>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</si>
  <si>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</si>
  <si>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</si>
  <si>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</si>
  <si>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</si>
  <si>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</si>
  <si>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</si>
  <si>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</si>
  <si>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</si>
  <si>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</si>
  <si>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</si>
  <si>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</si>
  <si>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</si>
  <si>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</si>
  <si>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</si>
  <si>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</si>
  <si>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</si>
  <si>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</si>
  <si>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</si>
  <si>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</si>
  <si>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</si>
  <si>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</si>
  <si>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</si>
  <si>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</si>
  <si>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</si>
  <si>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</si>
  <si>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</si>
  <si>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</si>
  <si>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</si>
  <si>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</si>
  <si>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</si>
  <si>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</si>
  <si>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</si>
  <si>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</si>
  <si>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</si>
  <si>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</si>
  <si>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</si>
  <si>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</si>
  <si>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</si>
  <si>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</si>
  <si>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</si>
  <si>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</si>
  <si>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</si>
  <si>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</si>
  <si>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</si>
  <si>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</si>
  <si>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</si>
  <si>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</si>
  <si>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</si>
  <si>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</si>
  <si>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</si>
  <si>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</si>
  <si>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</si>
  <si>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</si>
  <si>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</si>
  <si>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</si>
  <si>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</si>
  <si>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</si>
  <si>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</si>
  <si>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</si>
  <si>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</si>
  <si>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</si>
  <si>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</si>
  <si>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</si>
  <si>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</si>
  <si>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</si>
  <si>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</si>
  <si>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</si>
  <si>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</si>
  <si>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</si>
  <si>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</si>
  <si>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</si>
  <si>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</si>
  <si>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</si>
  <si>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</si>
  <si>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</si>
  <si>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</si>
  <si>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</si>
  <si>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</si>
  <si>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</si>
  <si>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</si>
  <si>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</si>
  <si>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</si>
  <si>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</si>
  <si>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</si>
  <si>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</si>
  <si>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</si>
  <si>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</si>
  <si>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</si>
  <si>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</si>
  <si>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</si>
  <si>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</si>
  <si>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</si>
  <si>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</si>
  <si>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</si>
  <si>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</si>
  <si>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</si>
  <si>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</si>
  <si>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</si>
  <si>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</si>
  <si>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</si>
  <si>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</si>
  <si>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</si>
  <si>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</si>
  <si>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</si>
  <si>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</si>
  <si>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</si>
  <si>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</si>
  <si>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</si>
  <si>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</si>
  <si>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</si>
  <si>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</si>
  <si>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</si>
  <si>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</si>
  <si>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</si>
  <si>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</si>
  <si>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</si>
  <si>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</si>
  <si>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</si>
  <si>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</si>
  <si>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</si>
  <si>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</si>
  <si>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</si>
  <si>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</si>
  <si>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</si>
  <si>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</si>
  <si>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</si>
  <si>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</si>
  <si>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</si>
  <si>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</si>
  <si>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</si>
  <si>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</si>
  <si>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</si>
  <si>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</si>
  <si>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</si>
  <si>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</si>
  <si>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</si>
  <si>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</si>
  <si>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</si>
  <si>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</si>
  <si>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</si>
  <si>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</si>
  <si>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</si>
  <si>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</si>
  <si>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</si>
  <si>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</si>
  <si>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</si>
  <si>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</si>
  <si>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</si>
  <si>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</si>
  <si>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</si>
  <si>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</si>
  <si>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</si>
  <si>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</si>
  <si>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</si>
  <si>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</si>
  <si>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</si>
  <si>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</si>
  <si>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</si>
  <si>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</si>
  <si>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</si>
  <si>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</si>
  <si>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</si>
  <si>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</si>
  <si>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</si>
  <si>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</si>
  <si>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</si>
  <si>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</si>
  <si>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</si>
  <si>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</si>
  <si>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</si>
  <si>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</si>
  <si>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</si>
  <si>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</si>
  <si>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</si>
  <si>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</si>
  <si>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</si>
  <si>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</si>
  <si>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</si>
  <si>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</si>
  <si>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</si>
  <si>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</si>
  <si>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</si>
  <si>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</si>
  <si>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</si>
  <si>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</si>
  <si>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</si>
  <si>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</si>
  <si>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</si>
  <si>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</si>
  <si>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</si>
  <si>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</si>
  <si>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</si>
  <si>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</si>
  <si>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</si>
  <si>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</si>
  <si>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</si>
  <si>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</si>
  <si>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</si>
  <si>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</si>
  <si>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</si>
  <si>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</si>
  <si>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</si>
  <si>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</si>
  <si>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</si>
  <si>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</si>
  <si>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</si>
  <si>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</si>
  <si>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</si>
  <si>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</si>
  <si>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</si>
  <si>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</si>
  <si>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</si>
  <si>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</si>
  <si>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</si>
  <si>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</si>
  <si>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</si>
  <si>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</si>
  <si>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</si>
  <si>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</si>
  <si>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</si>
  <si>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</si>
  <si>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</si>
  <si>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</si>
  <si>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</si>
  <si>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</si>
  <si>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</si>
  <si>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</si>
  <si>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</si>
  <si>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</si>
  <si>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</si>
  <si>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</si>
  <si>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</si>
  <si>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</si>
  <si>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</si>
  <si>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</si>
  <si>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</si>
  <si>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</si>
  <si>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</si>
  <si>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</si>
  <si>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</si>
  <si>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</si>
  <si>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</si>
  <si>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</si>
  <si>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</si>
  <si>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</si>
  <si>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</si>
  <si>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</si>
  <si>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</si>
  <si>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</si>
  <si>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</si>
  <si>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</si>
  <si>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</si>
  <si>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</si>
  <si>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</si>
  <si>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</si>
  <si>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</si>
  <si>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</si>
  <si>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</si>
  <si>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</si>
  <si>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</si>
  <si>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</si>
  <si>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</si>
  <si>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</si>
  <si>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</si>
  <si>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</si>
  <si>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</si>
  <si>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</si>
  <si>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</si>
  <si>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</si>
  <si>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</si>
  <si>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</si>
  <si>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</si>
  <si>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</si>
  <si>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</si>
  <si>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</si>
  <si>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</si>
  <si>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</si>
  <si>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</si>
  <si>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</si>
  <si>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</si>
  <si>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</si>
  <si>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</si>
  <si>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</si>
  <si>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</si>
  <si>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</si>
  <si>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</si>
  <si>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</si>
  <si>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</si>
  <si>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</si>
  <si>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</si>
  <si>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</si>
  <si>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</si>
  <si>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</si>
  <si>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</si>
  <si>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</si>
  <si>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</si>
  <si>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</si>
  <si>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</si>
  <si>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</si>
  <si>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</si>
  <si>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</si>
  <si>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</si>
  <si>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</si>
  <si>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</si>
  <si>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</si>
  <si>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</si>
  <si>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</si>
  <si>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</si>
  <si>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</si>
  <si>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</si>
  <si>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</si>
  <si>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</si>
  <si>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</si>
  <si>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</si>
  <si>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</si>
  <si>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</si>
  <si>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</si>
  <si>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</si>
  <si>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</si>
  <si>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</si>
  <si>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</si>
  <si>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</si>
  <si>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</si>
  <si>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</si>
  <si>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</si>
  <si>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</si>
  <si>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</si>
  <si>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</si>
  <si>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</si>
  <si>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</si>
  <si>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</si>
  <si>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</si>
  <si>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</si>
  <si>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</si>
  <si>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</si>
  <si>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</si>
  <si>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</si>
  <si>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</si>
  <si>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</si>
  <si>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</si>
  <si>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</si>
  <si>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</si>
  <si>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</si>
  <si>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</si>
  <si>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</si>
  <si>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</si>
  <si>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</si>
  <si>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</si>
  <si>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</si>
  <si>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</si>
  <si>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</si>
  <si>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</si>
  <si>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</si>
  <si>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</si>
  <si>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</si>
  <si>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</si>
  <si>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</si>
  <si>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</si>
  <si>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</si>
  <si>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</si>
  <si>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</si>
  <si>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</si>
  <si>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</si>
  <si>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</si>
  <si>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</si>
  <si>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</si>
  <si>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</si>
  <si>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</si>
  <si>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</si>
  <si>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</si>
  <si>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</si>
  <si>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</si>
  <si>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</si>
  <si>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</si>
  <si>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</si>
  <si>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</si>
  <si>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</si>
  <si>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</si>
  <si>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</si>
  <si>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</si>
  <si>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</si>
  <si>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</si>
  <si>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</si>
  <si>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</si>
  <si>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</si>
  <si>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</si>
  <si>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</si>
  <si>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</si>
  <si>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</si>
  <si>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</si>
  <si>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</si>
  <si>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</si>
  <si>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</si>
  <si>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</si>
  <si>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</si>
  <si>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</si>
  <si>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</si>
  <si>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</si>
  <si>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</si>
  <si>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</si>
  <si>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</si>
  <si>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</si>
  <si>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</si>
  <si>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</si>
  <si>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</si>
  <si>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</si>
  <si>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</si>
  <si>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</si>
  <si>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</si>
  <si>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</si>
  <si>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</si>
  <si>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</si>
  <si>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</si>
  <si>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</si>
  <si>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</si>
  <si>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</si>
  <si>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</si>
  <si>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</si>
  <si>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</si>
  <si>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</si>
  <si>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</si>
  <si>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</si>
  <si>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</si>
  <si>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</si>
  <si>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</si>
  <si>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</si>
  <si>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</si>
  <si>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</si>
  <si>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</si>
  <si>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</si>
  <si>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</si>
  <si>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</si>
  <si>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</si>
  <si>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</si>
  <si>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</si>
  <si>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</si>
  <si>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</si>
  <si>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</si>
  <si>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</si>
  <si>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</si>
  <si>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</si>
  <si>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</si>
  <si>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</si>
  <si>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</si>
  <si>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</si>
  <si>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</si>
  <si>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</si>
  <si>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</si>
  <si>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</si>
  <si>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</si>
  <si>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</si>
  <si>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</si>
  <si>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</si>
  <si>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</si>
  <si>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</si>
  <si>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</si>
  <si>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</si>
  <si>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</si>
  <si>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</si>
  <si>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</si>
  <si>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</si>
  <si>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</si>
  <si>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</si>
  <si>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</si>
  <si>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</si>
  <si>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</si>
  <si>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</si>
  <si>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</si>
  <si>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</si>
  <si>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</si>
  <si>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</si>
  <si>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</si>
  <si>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</si>
  <si>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</si>
  <si>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</si>
  <si>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</si>
  <si>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</si>
  <si>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</si>
  <si>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</si>
  <si>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</si>
  <si>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</si>
  <si>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</si>
  <si>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</si>
  <si>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</si>
  <si>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</si>
  <si>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</si>
  <si>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</si>
  <si>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</si>
  <si>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</si>
  <si>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</si>
  <si>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</si>
  <si>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</si>
  <si>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</si>
  <si>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</si>
  <si>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</si>
  <si>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</si>
  <si>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</si>
  <si>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</si>
  <si>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</si>
  <si>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</si>
  <si>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</si>
  <si>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</si>
  <si>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</si>
  <si>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</si>
  <si>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</si>
  <si>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</si>
  <si>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</si>
  <si>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</si>
  <si>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</si>
  <si>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</si>
  <si>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</si>
  <si>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</si>
  <si>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</si>
  <si>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</si>
  <si>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</si>
  <si>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</si>
  <si>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</si>
  <si>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</si>
  <si>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</si>
  <si>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</si>
  <si>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</si>
  <si>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</si>
  <si>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</si>
  <si>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</si>
  <si>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</si>
  <si>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</si>
  <si>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</si>
  <si>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</si>
  <si>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</si>
  <si>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</si>
  <si>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</si>
  <si>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</si>
  <si>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</si>
  <si>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</si>
  <si>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</si>
  <si>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</si>
  <si>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</si>
  <si>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</si>
  <si>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</si>
  <si>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</si>
  <si>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</si>
  <si>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</si>
  <si>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</si>
  <si>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</si>
  <si>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</si>
  <si>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</si>
  <si>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</si>
  <si>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</si>
  <si>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</si>
  <si>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</si>
  <si>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</si>
  <si>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</si>
  <si>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</si>
  <si>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</si>
  <si>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</si>
  <si>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</si>
  <si>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</si>
  <si>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</si>
  <si>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</si>
  <si>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</si>
  <si>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</si>
  <si>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</si>
  <si>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</si>
  <si>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</si>
  <si>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</si>
  <si>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</si>
  <si>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</si>
  <si>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</si>
  <si>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</si>
  <si>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</si>
  <si>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</si>
  <si>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</si>
  <si>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</si>
  <si>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</si>
  <si>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</si>
  <si>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</si>
  <si>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</si>
  <si>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</si>
  <si>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</si>
  <si>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</si>
  <si>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</si>
  <si>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</si>
  <si>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</si>
  <si>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</si>
  <si>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</si>
  <si>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</si>
  <si>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</si>
  <si>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</si>
  <si>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</si>
  <si>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</si>
  <si>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</si>
  <si>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</si>
  <si>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</si>
  <si>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</si>
  <si>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</si>
  <si>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</si>
  <si>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</si>
  <si>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</si>
  <si>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</si>
  <si>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</si>
  <si>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</si>
  <si>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</si>
  <si>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</si>
  <si>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</si>
  <si>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</si>
  <si>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</si>
  <si>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</si>
  <si>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</si>
  <si>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</si>
  <si>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</si>
  <si>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</si>
  <si>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</si>
  <si>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</si>
  <si>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</si>
  <si>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</si>
  <si>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</si>
  <si>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</si>
  <si>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</si>
  <si>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</si>
  <si>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</si>
  <si>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</si>
  <si>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</si>
  <si>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</si>
  <si>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</si>
  <si>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</si>
  <si>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</si>
  <si>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</si>
  <si>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</si>
  <si>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</si>
  <si>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</si>
  <si>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</si>
  <si>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</si>
  <si>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</si>
  <si>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</si>
  <si>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</si>
  <si>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</si>
  <si>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</si>
  <si>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</si>
  <si>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</si>
  <si>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</si>
  <si>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</si>
  <si>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</si>
  <si>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</si>
  <si>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</si>
  <si>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</si>
  <si>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</si>
  <si>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</si>
  <si>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</si>
  <si>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</si>
  <si>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</si>
  <si>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</si>
  <si>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</si>
  <si>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</si>
  <si>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</si>
  <si>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</si>
  <si>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</si>
  <si>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</si>
  <si>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</si>
  <si>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</si>
  <si>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</si>
  <si>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</si>
  <si>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</si>
  <si>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</si>
  <si>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</si>
  <si>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</si>
  <si>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</si>
  <si>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</si>
  <si>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</si>
  <si>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</si>
  <si>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</si>
  <si>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</si>
  <si>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</si>
  <si>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</si>
  <si>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</si>
  <si>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</si>
  <si>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</si>
  <si>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</si>
  <si>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</si>
  <si>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</si>
  <si>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</si>
  <si>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</si>
  <si>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</si>
  <si>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</si>
  <si>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</si>
  <si>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</si>
  <si>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</si>
  <si>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</si>
  <si>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</si>
  <si>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</si>
  <si>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</si>
  <si>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</si>
  <si>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</si>
  <si>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</si>
  <si>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</si>
  <si>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</si>
  <si>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</si>
  <si>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</si>
  <si>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</si>
  <si>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</si>
  <si>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</si>
  <si>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</si>
  <si>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</si>
  <si>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</si>
  <si>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</si>
  <si>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</si>
  <si>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</si>
  <si>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</si>
  <si>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</si>
  <si>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</si>
  <si>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</si>
  <si>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</si>
  <si>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</si>
  <si>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</si>
  <si>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</si>
  <si>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</si>
  <si>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</si>
  <si>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</si>
  <si>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</si>
  <si>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</si>
  <si>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</si>
  <si>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</si>
  <si>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</si>
  <si>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</si>
  <si>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</si>
  <si>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</si>
  <si>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</si>
  <si>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</si>
  <si>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</si>
  <si>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</si>
  <si>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</si>
  <si>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</si>
  <si>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</si>
  <si>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</si>
  <si>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</si>
  <si>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</si>
  <si>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</si>
  <si>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</si>
  <si>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</si>
  <si>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</si>
  <si>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</si>
  <si>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</si>
  <si>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</si>
  <si>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</si>
  <si>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</si>
  <si>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</si>
  <si>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</si>
  <si>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</si>
  <si>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</si>
  <si>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</si>
  <si>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</si>
  <si>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</si>
  <si>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</si>
  <si>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</si>
  <si>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</si>
  <si>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</si>
  <si>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</si>
  <si>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</si>
  <si>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</si>
  <si>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</si>
  <si>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</si>
  <si>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</si>
  <si>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</si>
  <si>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</si>
  <si>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</si>
  <si>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</si>
  <si>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</si>
  <si>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</si>
  <si>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</si>
  <si>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</si>
  <si>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</si>
  <si>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</si>
  <si>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</si>
  <si>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</si>
  <si>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</si>
  <si>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</si>
  <si>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</si>
  <si>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</si>
  <si>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</si>
  <si>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</si>
  <si>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</si>
  <si>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</si>
  <si>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</si>
  <si>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</si>
  <si>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</si>
  <si>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</si>
  <si>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</si>
  <si>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</si>
  <si>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</si>
  <si>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</si>
  <si>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</si>
  <si>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</si>
  <si>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</si>
  <si>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</si>
  <si>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</si>
  <si>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</si>
  <si>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</si>
  <si>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</si>
  <si>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</si>
  <si>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</si>
  <si>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</si>
  <si>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</si>
  <si>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</si>
  <si>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</si>
  <si>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</si>
  <si>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</si>
  <si>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</si>
  <si>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</si>
  <si>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</si>
  <si>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</si>
  <si>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</si>
  <si>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</si>
  <si>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</si>
  <si>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</si>
  <si>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</si>
  <si>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</si>
  <si>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</si>
  <si>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</si>
  <si>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</si>
  <si>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</si>
  <si>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</si>
  <si>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</si>
  <si>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</si>
  <si>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</si>
  <si>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</si>
  <si>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</si>
  <si>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</si>
  <si>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</si>
  <si>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</si>
  <si>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</si>
  <si>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</si>
  <si>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</si>
  <si>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</si>
  <si>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</si>
  <si>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</si>
  <si>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</si>
  <si>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</si>
  <si>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</si>
  <si>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</si>
  <si>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</si>
  <si>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</si>
  <si>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</si>
  <si>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</si>
  <si>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</si>
  <si>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</si>
  <si>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</si>
  <si>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</si>
  <si>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</si>
  <si>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</si>
  <si>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</si>
  <si>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</si>
  <si>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</si>
  <si>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</si>
  <si>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</si>
  <si>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</si>
  <si>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</si>
  <si>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</si>
  <si>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</si>
  <si>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</si>
  <si>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</si>
  <si>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</si>
  <si>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</si>
  <si>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</si>
  <si>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</si>
  <si>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</si>
  <si>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</si>
  <si>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</si>
  <si>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</si>
  <si>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</si>
  <si>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</si>
  <si>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</si>
  <si>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</si>
  <si>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</si>
  <si>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</si>
  <si>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</si>
  <si>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</si>
  <si>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</si>
  <si>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</si>
  <si>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</si>
  <si>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</si>
  <si>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</si>
  <si>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</si>
  <si>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</si>
  <si>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</si>
  <si>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</si>
  <si>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</si>
  <si>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</si>
  <si>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</si>
  <si>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</si>
  <si>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</si>
  <si>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</si>
  <si>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</si>
  <si>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</si>
  <si>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</si>
  <si>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</si>
  <si>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</si>
  <si>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</si>
  <si>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</si>
  <si>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</si>
  <si>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</si>
  <si>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</si>
  <si>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</si>
  <si>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</si>
  <si>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</si>
  <si>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</si>
  <si>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</si>
  <si>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</si>
  <si>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</si>
  <si>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</si>
  <si>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</si>
  <si>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</si>
  <si>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</si>
  <si>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</si>
  <si>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</si>
  <si>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</si>
  <si>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</si>
  <si>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</si>
  <si>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</si>
  <si>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</si>
  <si>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</si>
  <si>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</si>
  <si>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</si>
  <si>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</si>
  <si>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</si>
  <si>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</si>
  <si>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</si>
  <si>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</si>
  <si>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</si>
  <si>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</si>
  <si>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</si>
  <si>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</si>
  <si>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</si>
  <si>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</si>
  <si>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</si>
  <si>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</si>
  <si>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</si>
  <si>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</si>
  <si>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</si>
  <si>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</si>
  <si>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</si>
  <si>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</si>
  <si>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</si>
  <si>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</si>
  <si>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</si>
  <si>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</si>
  <si>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</si>
  <si>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</si>
  <si>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</si>
  <si>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</si>
  <si>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</si>
  <si>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</si>
  <si>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</si>
  <si>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</si>
  <si>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</si>
  <si>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</si>
  <si>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</si>
  <si>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</si>
  <si>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</si>
  <si>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</si>
  <si>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</si>
  <si>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</si>
  <si>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</si>
  <si>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</si>
  <si>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</si>
  <si>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</si>
  <si>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</si>
  <si>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</si>
  <si>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</si>
  <si>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</si>
  <si>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</si>
  <si>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</si>
  <si>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</si>
  <si>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</si>
  <si>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</si>
  <si>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</si>
  <si>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</si>
  <si>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</si>
  <si>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</si>
  <si>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</si>
  <si>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</si>
  <si>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</si>
  <si>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</si>
  <si>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</si>
  <si>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</si>
  <si>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</si>
  <si>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</si>
  <si>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</si>
  <si>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</si>
  <si>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</si>
  <si>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</si>
  <si>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</si>
  <si>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</si>
  <si>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</si>
  <si>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</si>
  <si>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</si>
  <si>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</si>
  <si>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</si>
  <si>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</si>
  <si>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</si>
  <si>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</si>
  <si>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</si>
  <si>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</si>
  <si>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</si>
  <si>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</si>
  <si>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</si>
  <si>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</si>
  <si>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</si>
  <si>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</si>
  <si>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</si>
  <si>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</si>
  <si>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</si>
  <si>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</si>
  <si>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</si>
  <si>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</si>
  <si>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</si>
  <si>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</si>
  <si>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</si>
  <si>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</si>
  <si>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</si>
  <si>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</si>
  <si>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</si>
  <si>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</si>
  <si>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</si>
  <si>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</si>
  <si>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</si>
  <si>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</si>
  <si>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</si>
  <si>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</si>
  <si>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</si>
  <si>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</si>
  <si>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</si>
  <si>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</si>
  <si>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</si>
  <si>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</si>
  <si>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</si>
  <si>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</si>
  <si>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</si>
  <si>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</si>
  <si>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</si>
  <si>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</si>
  <si>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</si>
  <si>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</si>
  <si>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</si>
  <si>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</si>
  <si>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</si>
  <si>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</si>
  <si>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</si>
  <si>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</si>
  <si>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</si>
  <si>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</si>
  <si>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</si>
  <si>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</si>
  <si>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</si>
  <si>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</si>
  <si>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</si>
  <si>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</si>
  <si>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</si>
  <si>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</si>
  <si>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</si>
  <si>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</si>
  <si>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</si>
  <si>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</si>
  <si>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</si>
  <si>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</si>
  <si>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</si>
  <si>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</si>
  <si>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</si>
  <si>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</si>
  <si>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</si>
  <si>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</si>
  <si>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</si>
  <si>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</si>
  <si>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</si>
  <si>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</si>
  <si>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</si>
  <si>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</si>
  <si>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</si>
  <si>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</si>
  <si>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</si>
  <si>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</si>
  <si>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</si>
  <si>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</si>
  <si>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</si>
  <si>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</si>
  <si>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</si>
  <si>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</si>
  <si>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</si>
  <si>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</si>
  <si>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</si>
  <si>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</si>
  <si>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</si>
  <si>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</si>
  <si>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</si>
  <si>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</si>
  <si>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</si>
  <si>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</si>
  <si>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</si>
  <si>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</si>
  <si>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</si>
  <si>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</si>
  <si>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</si>
  <si>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</si>
  <si>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</si>
  <si>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</si>
  <si>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</si>
  <si>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</si>
  <si>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</si>
  <si>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</si>
  <si>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</si>
  <si>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</si>
  <si>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</si>
  <si>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</si>
  <si>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</si>
  <si>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</si>
  <si>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</si>
  <si>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</si>
  <si>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</si>
  <si>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</si>
  <si>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</si>
  <si>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</si>
  <si>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</si>
  <si>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</si>
  <si>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</si>
  <si>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</si>
  <si>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</si>
  <si>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</si>
  <si>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</si>
  <si>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</si>
  <si>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</si>
  <si>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</si>
  <si>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</si>
  <si>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</si>
  <si>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</si>
  <si>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</si>
  <si>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</si>
  <si>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</si>
  <si>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</si>
  <si>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</si>
  <si>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</si>
  <si>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</si>
  <si>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</si>
  <si>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</si>
  <si>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</si>
  <si>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</si>
  <si>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</si>
  <si>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</si>
  <si>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</si>
  <si>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</si>
  <si>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</si>
  <si>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</si>
  <si>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</si>
  <si>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</si>
  <si>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</si>
  <si>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</si>
  <si>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</si>
  <si>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</si>
  <si>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</si>
  <si>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</si>
  <si>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</si>
  <si>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</si>
  <si>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</si>
  <si>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</si>
  <si>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</si>
  <si>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</si>
  <si>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</si>
  <si>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</si>
  <si>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</si>
  <si>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</si>
  <si>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</si>
  <si>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</si>
  <si>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</si>
  <si>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</si>
  <si>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</si>
  <si>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</si>
  <si>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</si>
  <si>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</si>
  <si>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</si>
  <si>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</si>
  <si>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</si>
  <si>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</si>
  <si>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</si>
  <si>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</si>
  <si>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</si>
  <si>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</si>
  <si>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</si>
  <si>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</si>
  <si>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</si>
  <si>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</si>
  <si>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</si>
  <si>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</si>
  <si>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</si>
  <si>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</si>
  <si>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</si>
  <si>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</si>
  <si>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</si>
  <si>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</si>
  <si>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</si>
  <si>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</si>
  <si>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</si>
  <si>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</si>
  <si>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</si>
  <si>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</si>
  <si>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</si>
  <si>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</si>
  <si>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</si>
  <si>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</si>
  <si>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</si>
  <si>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</si>
  <si>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</si>
  <si>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</si>
  <si>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</si>
  <si>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</si>
  <si>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</si>
  <si>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</si>
  <si>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</si>
  <si>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</si>
  <si>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</si>
  <si>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</si>
  <si>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</si>
  <si>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</si>
  <si>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</si>
  <si>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</si>
  <si>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</si>
  <si>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</si>
  <si>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</si>
  <si>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</si>
  <si>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</si>
  <si>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</si>
  <si>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</si>
  <si>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</si>
  <si>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</si>
  <si>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</si>
  <si>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</si>
  <si>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</si>
  <si>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</si>
  <si>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</si>
  <si>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</si>
  <si>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</si>
  <si>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</si>
  <si>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</si>
  <si>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</si>
  <si>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</si>
  <si>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</si>
  <si>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</si>
  <si>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</si>
  <si>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</si>
  <si>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</si>
  <si>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</si>
  <si>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</si>
  <si>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</si>
  <si>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</si>
  <si>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</si>
  <si>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</si>
  <si>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</si>
  <si>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</si>
  <si>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</si>
  <si>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</si>
  <si>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</si>
  <si>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</si>
  <si>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</si>
  <si>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</si>
  <si>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</si>
  <si>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</si>
  <si>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</si>
  <si>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</si>
  <si>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</si>
  <si>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</si>
  <si>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</si>
  <si>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</si>
  <si>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</si>
  <si>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</si>
  <si>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</si>
  <si>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</si>
  <si>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</si>
  <si>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</si>
  <si>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</si>
  <si>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</si>
  <si>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</si>
  <si>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</si>
  <si>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</si>
  <si>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</si>
  <si>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</si>
  <si>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</si>
  <si>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</si>
  <si>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</si>
  <si>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</si>
  <si>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</si>
  <si>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</si>
  <si>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</si>
  <si>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</si>
  <si>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</si>
  <si>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</si>
  <si>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</si>
  <si>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</si>
  <si>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</si>
  <si>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</si>
  <si>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</si>
  <si>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</si>
  <si>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</si>
  <si>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</si>
  <si>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</si>
  <si>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</si>
  <si>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</si>
  <si>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</si>
  <si>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</si>
  <si>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</si>
  <si>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</si>
  <si>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</si>
  <si>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</si>
  <si>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</si>
  <si>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</si>
  <si>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</si>
  <si>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</si>
  <si>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</si>
  <si>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</si>
  <si>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</si>
  <si>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</si>
  <si>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</si>
  <si>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</si>
  <si>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</si>
  <si>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</si>
  <si>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</si>
  <si>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</si>
  <si>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</si>
  <si>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</si>
  <si>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</si>
  <si>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</si>
  <si>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</si>
  <si>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</si>
  <si>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</si>
  <si>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</si>
  <si>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</si>
  <si>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</si>
  <si>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</si>
  <si>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</si>
  <si>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</si>
  <si>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</si>
  <si>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</si>
  <si>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</si>
  <si>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</si>
  <si>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</si>
  <si>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</si>
  <si>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</si>
  <si>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</si>
  <si>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</si>
  <si>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</si>
  <si>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</si>
  <si>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</si>
  <si>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</si>
  <si>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</si>
  <si>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</si>
  <si>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</si>
  <si>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</si>
  <si>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</si>
  <si>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</si>
  <si>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</si>
  <si>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</si>
  <si>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</si>
  <si>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</si>
  <si>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</si>
  <si>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</si>
  <si>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</si>
  <si>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</si>
  <si>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</si>
  <si>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</si>
  <si>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</si>
  <si>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</si>
  <si>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</si>
  <si>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</si>
  <si>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</si>
  <si>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</si>
  <si>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</si>
  <si>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</si>
  <si>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</si>
  <si>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</si>
  <si>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</si>
  <si>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</si>
  <si>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</si>
  <si>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</si>
  <si>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</si>
  <si>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</si>
  <si>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</si>
  <si>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</si>
  <si>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</si>
  <si>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</si>
  <si>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</si>
  <si>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</si>
  <si>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</si>
  <si>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</si>
  <si>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</si>
  <si>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</si>
  <si>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</si>
  <si>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</si>
  <si>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</si>
  <si>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</si>
  <si>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</si>
  <si>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</si>
  <si>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</si>
  <si>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</si>
  <si>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</si>
  <si>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</si>
  <si>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</si>
  <si>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</si>
  <si>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</si>
  <si>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</si>
  <si>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</si>
  <si>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</si>
  <si>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</si>
  <si>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</si>
  <si>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</si>
  <si>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</si>
  <si>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</si>
  <si>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</si>
  <si>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</si>
  <si>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</si>
  <si>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</si>
  <si>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</si>
  <si>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</si>
  <si>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</si>
  <si>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</si>
  <si>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</si>
  <si>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</si>
  <si>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</si>
  <si>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</si>
  <si>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</si>
  <si>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</si>
  <si>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</si>
  <si>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</si>
  <si>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</si>
  <si>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</si>
  <si>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</si>
  <si>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</si>
  <si>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</si>
  <si>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</si>
  <si>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</si>
  <si>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</si>
  <si>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</si>
  <si>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</si>
  <si>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</si>
  <si>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</si>
  <si>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</si>
  <si>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</si>
  <si>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</si>
  <si>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</si>
  <si>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</si>
  <si>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</si>
  <si>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</si>
  <si>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</si>
  <si>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</si>
  <si>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</si>
  <si>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</si>
  <si>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</si>
  <si>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</si>
  <si>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</si>
  <si>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</si>
  <si>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</si>
  <si>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</si>
  <si>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</si>
  <si>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</si>
  <si>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</si>
  <si>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</si>
  <si>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</si>
  <si>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</si>
  <si>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</si>
  <si>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</si>
  <si>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</si>
  <si>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</si>
  <si>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</si>
  <si>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</si>
  <si>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</si>
  <si>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</si>
  <si>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</si>
  <si>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</si>
  <si>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</si>
  <si>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</si>
  <si>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</si>
  <si>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</si>
  <si>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</si>
  <si>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</si>
  <si>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</si>
  <si>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</si>
  <si>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</si>
  <si>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</si>
  <si>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</si>
  <si>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</si>
  <si>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</si>
  <si>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</si>
  <si>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</si>
  <si>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</si>
  <si>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</si>
  <si>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</si>
  <si>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</si>
  <si>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</si>
  <si>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</si>
  <si>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</si>
  <si>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</si>
  <si>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</si>
  <si>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</si>
  <si>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</si>
  <si>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</si>
  <si>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</si>
  <si>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</si>
  <si>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</si>
  <si>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</si>
  <si>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</si>
  <si>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</si>
  <si>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</si>
  <si>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</si>
  <si>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</si>
  <si>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</si>
  <si>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</si>
  <si>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</si>
  <si>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</si>
  <si>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</si>
  <si>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</si>
  <si>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</si>
  <si>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</si>
  <si>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</si>
  <si>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</si>
  <si>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</si>
  <si>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</si>
  <si>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</si>
  <si>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</si>
  <si>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</si>
  <si>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</si>
  <si>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</si>
  <si>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</si>
  <si>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</si>
  <si>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</si>
  <si>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</si>
  <si>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</si>
  <si>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</si>
  <si>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</si>
  <si>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</si>
  <si>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</si>
  <si>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</si>
  <si>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</si>
  <si>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</si>
  <si>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</si>
  <si>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</si>
  <si>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</si>
  <si>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</si>
  <si>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</si>
  <si>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</si>
  <si>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</si>
  <si>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</si>
  <si>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</si>
  <si>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</si>
  <si>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</si>
  <si>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</si>
  <si>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</si>
  <si>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</si>
  <si>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</si>
  <si>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</si>
  <si>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</si>
  <si>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</si>
  <si>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</si>
  <si>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</si>
  <si>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</si>
  <si>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</si>
  <si>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</si>
  <si>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</si>
  <si>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</si>
  <si>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</si>
  <si>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</si>
  <si>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</si>
  <si>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</si>
  <si>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</si>
  <si>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</si>
  <si>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</si>
  <si>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</si>
  <si>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</si>
  <si>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</si>
  <si>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</si>
  <si>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</si>
  <si>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</si>
  <si>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</si>
  <si>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</si>
  <si>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</si>
  <si>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</si>
  <si>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</si>
  <si>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</si>
  <si>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</si>
  <si>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</si>
  <si>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</si>
  <si>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</si>
  <si>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</si>
  <si>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</si>
  <si>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</si>
  <si>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</si>
  <si>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</si>
  <si>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</si>
  <si>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</si>
  <si>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</si>
  <si>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</si>
  <si>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</si>
  <si>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</si>
  <si>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</si>
  <si>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</si>
  <si>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</si>
  <si>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</si>
  <si>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</si>
  <si>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</si>
  <si>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</si>
  <si>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</si>
  <si>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</si>
  <si>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</si>
  <si>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</si>
  <si>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</si>
  <si>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</si>
  <si>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</si>
  <si>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</si>
  <si>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</si>
  <si>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</si>
  <si>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</si>
  <si>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</si>
  <si>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</si>
  <si>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</si>
  <si>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</si>
  <si>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</si>
  <si>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</si>
  <si>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</si>
  <si>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</si>
  <si>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</si>
  <si>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</si>
  <si>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</si>
  <si>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</si>
  <si>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</si>
  <si>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</si>
  <si>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</si>
  <si>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</si>
  <si>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</si>
  <si>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</si>
  <si>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</si>
  <si>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</si>
  <si>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</si>
  <si>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</si>
  <si>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</si>
  <si>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</si>
  <si>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</si>
  <si>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</si>
  <si>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</si>
  <si>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</si>
  <si>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</si>
  <si>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</si>
  <si>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</si>
  <si>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</si>
  <si>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</si>
  <si>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</si>
  <si>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</si>
  <si>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</si>
  <si>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</si>
  <si>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</si>
  <si>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</si>
  <si>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</si>
  <si>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</si>
  <si>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</si>
  <si>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</si>
  <si>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</si>
  <si>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</si>
  <si>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</si>
  <si>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</si>
  <si>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</si>
  <si>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</si>
  <si>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</si>
  <si>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</si>
  <si>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</si>
  <si>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</si>
  <si>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</si>
  <si>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</si>
  <si>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</si>
  <si>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</si>
  <si>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</si>
  <si>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</si>
  <si>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</si>
  <si>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</si>
  <si>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</si>
  <si>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</si>
  <si>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</si>
  <si>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</si>
  <si>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</si>
  <si>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</si>
  <si>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</si>
  <si>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</si>
  <si>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</si>
  <si>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</si>
  <si>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</si>
  <si>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</si>
  <si>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</si>
  <si>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</si>
  <si>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</si>
  <si>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</si>
  <si>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</si>
  <si>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</si>
  <si>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</si>
  <si>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</si>
  <si>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</si>
  <si>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</si>
  <si>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</si>
  <si>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</si>
  <si>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</si>
  <si>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</si>
  <si>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</si>
  <si>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</si>
  <si>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</si>
  <si>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</si>
  <si>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</si>
  <si>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</si>
  <si>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</si>
  <si>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</si>
  <si>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</si>
  <si>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</si>
  <si>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</si>
  <si>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</si>
  <si>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</si>
  <si>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</si>
  <si>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</si>
  <si>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</si>
  <si>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</si>
  <si>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</si>
  <si>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</si>
  <si>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</si>
  <si>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</si>
  <si>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</si>
  <si>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</si>
  <si>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</si>
  <si>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</si>
  <si>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</si>
  <si>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</si>
  <si>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</si>
  <si>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</si>
  <si>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</si>
  <si>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</si>
  <si>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</si>
  <si>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</si>
  <si>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</si>
  <si>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</si>
  <si>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</si>
  <si>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</si>
  <si>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</si>
  <si>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</si>
  <si>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</si>
  <si>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</si>
  <si>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</si>
  <si>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</si>
  <si>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</si>
  <si>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</si>
  <si>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</si>
  <si>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</si>
  <si>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</si>
  <si>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</si>
  <si>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</si>
  <si>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</si>
  <si>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</si>
  <si>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</si>
  <si>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</si>
  <si>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</si>
  <si>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</si>
  <si>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</si>
  <si>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</si>
  <si>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</si>
  <si>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</si>
  <si>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</si>
  <si>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</si>
  <si>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</si>
  <si>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</si>
  <si>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</si>
  <si>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</si>
  <si>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</si>
  <si>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</si>
  <si>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</si>
  <si>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</si>
  <si>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</si>
  <si>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</si>
  <si>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</si>
  <si>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</si>
  <si>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</si>
  <si>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</si>
  <si>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</si>
  <si>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</si>
  <si>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</si>
  <si>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</si>
  <si>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</si>
  <si>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</si>
  <si>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</si>
  <si>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</si>
  <si>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</si>
  <si>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</si>
  <si>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</si>
  <si>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</si>
  <si>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</si>
  <si>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</si>
  <si>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</si>
  <si>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</si>
  <si>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</si>
  <si>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</si>
  <si>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</si>
  <si>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</si>
  <si>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</si>
  <si>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</si>
  <si>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</si>
  <si>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</si>
  <si>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</si>
  <si>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</si>
  <si>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</si>
  <si>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</si>
  <si>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</si>
  <si>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</si>
  <si>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</si>
  <si>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</si>
  <si>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</si>
  <si>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</si>
  <si>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</si>
  <si>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</si>
  <si>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</si>
  <si>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</si>
  <si>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</si>
  <si>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</si>
  <si>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</si>
  <si>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</si>
  <si>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</si>
  <si>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</si>
  <si>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</si>
  <si>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</si>
  <si>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</si>
  <si>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</si>
  <si>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</si>
  <si>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</si>
  <si>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</si>
  <si>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</si>
  <si>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</si>
  <si>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</si>
  <si>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</si>
  <si>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</si>
  <si>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</si>
  <si>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</si>
  <si>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</si>
  <si>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</si>
  <si>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</si>
  <si>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</si>
  <si>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</si>
  <si>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</si>
  <si>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</si>
  <si>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</si>
  <si>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</si>
  <si>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</si>
  <si>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</si>
  <si>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</si>
  <si>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</si>
  <si>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</si>
  <si>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</si>
  <si>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</si>
  <si>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</si>
  <si>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</si>
  <si>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</si>
  <si>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</si>
  <si>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</si>
  <si>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</si>
  <si>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</si>
  <si>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</si>
  <si>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</si>
  <si>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</si>
  <si>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</si>
  <si>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</si>
  <si>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</si>
  <si>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</si>
  <si>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</si>
  <si>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</si>
  <si>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</si>
  <si>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</si>
  <si>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</si>
  <si>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</si>
  <si>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</si>
  <si>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</si>
  <si>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</si>
  <si>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</si>
  <si>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</si>
  <si>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</si>
  <si>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</si>
  <si>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</si>
  <si>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</si>
  <si>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</si>
  <si>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</si>
  <si>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</si>
  <si>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</si>
  <si>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</si>
  <si>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</si>
  <si>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</si>
  <si>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</si>
  <si>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</si>
  <si>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</si>
  <si>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</si>
  <si>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</si>
  <si>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</si>
  <si>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</si>
  <si>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</si>
  <si>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</si>
  <si>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</si>
  <si>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</si>
  <si>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</si>
  <si>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</si>
  <si>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</si>
  <si>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</si>
  <si>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</si>
  <si>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</si>
  <si>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</si>
  <si>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</si>
  <si>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</si>
  <si>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</si>
  <si>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</si>
  <si>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</si>
  <si>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</si>
  <si>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</si>
  <si>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</si>
  <si>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</si>
  <si>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</si>
  <si>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</si>
  <si>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</si>
  <si>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</si>
  <si>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</si>
  <si>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</si>
  <si>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</si>
  <si>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</si>
  <si>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</si>
  <si>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</si>
  <si>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</si>
  <si>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</si>
  <si>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</si>
  <si>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</si>
  <si>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</si>
  <si>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</si>
  <si>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</si>
  <si>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</si>
  <si>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</si>
  <si>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</si>
  <si>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</si>
  <si>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</si>
  <si>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</si>
  <si>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</si>
  <si>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</si>
  <si>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</si>
  <si>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</si>
  <si>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</si>
  <si>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</si>
  <si>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</si>
  <si>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</si>
  <si>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</si>
  <si>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</si>
  <si>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</si>
  <si>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</si>
  <si>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</si>
  <si>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</si>
  <si>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</si>
  <si>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</si>
  <si>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</si>
  <si>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</si>
  <si>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</si>
  <si>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</si>
  <si>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</si>
  <si>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</si>
  <si>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</si>
  <si>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</si>
  <si>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</si>
  <si>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</si>
  <si>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</si>
  <si>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</si>
  <si>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</si>
  <si>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</si>
  <si>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</si>
  <si>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</si>
  <si>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</si>
  <si>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</si>
  <si>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</si>
  <si>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</si>
  <si>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</si>
  <si>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</si>
  <si>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</si>
  <si>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</si>
  <si>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</si>
  <si>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</si>
  <si>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</si>
  <si>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</si>
  <si>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</si>
  <si>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</si>
  <si>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</si>
  <si>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</si>
  <si>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</si>
  <si>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</si>
  <si>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</si>
  <si>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</si>
  <si>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</si>
  <si>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</si>
  <si>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</si>
  <si>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</si>
  <si>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</si>
  <si>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</si>
  <si>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</si>
  <si>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</si>
  <si>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</si>
  <si>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</si>
  <si>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</si>
  <si>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</si>
  <si>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</si>
  <si>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</si>
  <si>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</si>
  <si>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</si>
  <si>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</si>
  <si>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</si>
  <si>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</si>
  <si>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</si>
  <si>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</si>
  <si>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</si>
  <si>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</si>
  <si>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</si>
  <si>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</si>
  <si>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</si>
  <si>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</si>
  <si>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</si>
  <si>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</si>
  <si>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</si>
  <si>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</si>
  <si>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</si>
  <si>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</si>
  <si>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</si>
  <si>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</si>
  <si>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</si>
  <si>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</si>
  <si>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</si>
  <si>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</si>
  <si>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</si>
  <si>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</si>
  <si>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</si>
  <si>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</si>
  <si>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</si>
  <si>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</si>
  <si>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</si>
  <si>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</si>
  <si>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</si>
  <si>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</si>
  <si>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</si>
  <si>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</si>
  <si>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</si>
  <si>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</si>
  <si>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</si>
  <si>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</si>
  <si>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</si>
  <si>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</si>
  <si>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</si>
  <si>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</si>
  <si>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</si>
  <si>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</si>
  <si>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</si>
  <si>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</si>
  <si>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</si>
  <si>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</si>
  <si>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</si>
  <si>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</si>
  <si>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</si>
  <si>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</si>
  <si>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</si>
  <si>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</si>
  <si>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</si>
  <si>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</si>
  <si>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</si>
  <si>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</si>
  <si>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</si>
  <si>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</si>
  <si>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</si>
  <si>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</si>
  <si>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</si>
  <si>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</si>
  <si>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</si>
  <si>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</si>
  <si>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</si>
  <si>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</si>
  <si>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</si>
  <si>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</si>
  <si>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</si>
  <si>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</si>
  <si>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</si>
  <si>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</si>
  <si>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</si>
  <si>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</si>
  <si>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</si>
  <si>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</si>
  <si>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</si>
  <si>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</si>
  <si>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</si>
  <si>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</si>
  <si>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</si>
  <si>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</si>
  <si>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</si>
  <si>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</si>
  <si>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</si>
  <si>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</si>
  <si>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</si>
  <si>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</si>
  <si>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</si>
  <si>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</si>
  <si>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</si>
  <si>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</si>
  <si>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</si>
  <si>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</si>
  <si>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</si>
  <si>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</si>
  <si>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</si>
  <si>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</si>
  <si>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</si>
  <si>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</si>
  <si>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</si>
  <si>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</si>
  <si>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</si>
  <si>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</si>
  <si>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</si>
  <si>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</si>
  <si>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</si>
  <si>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</si>
  <si>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</si>
  <si>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</si>
  <si>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</si>
  <si>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</si>
  <si>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</si>
  <si>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</si>
  <si>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</si>
  <si>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</si>
  <si>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</si>
  <si>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</si>
  <si>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</si>
  <si>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</si>
  <si>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</si>
  <si>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</si>
  <si>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</si>
  <si>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</si>
  <si>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</si>
  <si>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</si>
  <si>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</si>
  <si>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</si>
  <si>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</si>
  <si>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</si>
  <si>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</si>
  <si>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</si>
  <si>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</si>
  <si>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</si>
  <si>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</si>
  <si>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</si>
  <si>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</si>
  <si>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</si>
  <si>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</si>
  <si>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</si>
  <si>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</si>
  <si>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</si>
  <si>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</si>
  <si>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</si>
  <si>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</si>
  <si>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</si>
  <si>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</si>
  <si>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</si>
  <si>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</si>
  <si>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</si>
  <si>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</si>
  <si>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</si>
  <si>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</si>
  <si>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</si>
  <si>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</si>
  <si>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</si>
  <si>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</si>
  <si>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</si>
  <si>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</si>
  <si>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</si>
  <si>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</si>
  <si>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</si>
  <si>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</si>
  <si>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</si>
  <si>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</si>
  <si>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</si>
  <si>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</si>
  <si>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</si>
  <si>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</si>
  <si>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</si>
  <si>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</si>
  <si>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</si>
  <si>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</si>
  <si>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</si>
  <si>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</si>
  <si>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</si>
  <si>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</si>
  <si>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</si>
  <si>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</si>
  <si>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</si>
  <si>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</si>
  <si>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</si>
  <si>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</si>
  <si>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</si>
  <si>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</si>
  <si>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</si>
  <si>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</si>
  <si>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</si>
  <si>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</si>
  <si>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</si>
  <si>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</si>
  <si>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</si>
  <si>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</si>
  <si>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</si>
  <si>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</si>
  <si>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</si>
  <si>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</si>
  <si>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</si>
  <si>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</si>
  <si>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</si>
  <si>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</si>
  <si>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</si>
  <si>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</si>
  <si>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</si>
  <si>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</si>
  <si>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</si>
  <si>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</si>
  <si>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</si>
  <si>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</si>
  <si>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</si>
  <si>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</si>
  <si>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</si>
  <si>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</si>
  <si>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</si>
  <si>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</si>
  <si>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</si>
  <si>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</si>
  <si>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</si>
  <si>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</si>
  <si>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</si>
  <si>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</si>
  <si>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</si>
  <si>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</si>
  <si>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</si>
  <si>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</si>
  <si>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</si>
  <si>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</si>
  <si>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</si>
  <si>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</si>
  <si>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</si>
  <si>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</si>
  <si>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</si>
  <si>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</si>
  <si>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</si>
  <si>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</si>
  <si>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</si>
  <si>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</si>
  <si>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</si>
  <si>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</si>
  <si>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</si>
  <si>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</si>
  <si>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</si>
  <si>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</si>
  <si>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</si>
  <si>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</si>
  <si>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</si>
  <si>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</si>
  <si>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</si>
  <si>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</si>
  <si>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</si>
  <si>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</si>
  <si>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</si>
  <si>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</si>
  <si>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</si>
  <si>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</si>
  <si>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</si>
  <si>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</si>
  <si>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</si>
  <si>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</si>
  <si>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</si>
  <si>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</si>
  <si>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</si>
  <si>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</si>
  <si>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</si>
  <si>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</si>
  <si>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</si>
  <si>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</si>
  <si>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</si>
  <si>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</si>
  <si>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</si>
  <si>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</si>
  <si>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</si>
  <si>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</si>
  <si>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</si>
  <si>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</si>
  <si>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</si>
  <si>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</si>
  <si>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</si>
  <si>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</si>
  <si>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</si>
  <si>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</si>
  <si>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</si>
  <si>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</si>
  <si>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</si>
  <si>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</si>
  <si>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</si>
  <si>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</si>
  <si>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</si>
  <si>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</si>
  <si>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</si>
  <si>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</si>
  <si>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</si>
  <si>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</si>
  <si>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</si>
  <si>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</si>
  <si>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</si>
  <si>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</si>
  <si>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</si>
  <si>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</si>
  <si>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</si>
  <si>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</si>
  <si>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</si>
  <si>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</si>
  <si>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</si>
  <si>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</si>
  <si>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</si>
  <si>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</si>
  <si>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</si>
  <si>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</si>
  <si>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</si>
  <si>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</si>
  <si>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</si>
  <si>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</si>
  <si>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</si>
  <si>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</si>
  <si>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</si>
  <si>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</si>
  <si>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</si>
  <si>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</si>
  <si>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</si>
  <si>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</si>
  <si>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</si>
  <si>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</si>
  <si>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</si>
  <si>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</si>
  <si>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</si>
  <si>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</si>
  <si>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</si>
  <si>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</si>
  <si>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</si>
  <si>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</si>
  <si>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</si>
  <si>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</si>
  <si>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</si>
  <si>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</si>
  <si>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</si>
  <si>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</si>
  <si>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</si>
  <si>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</si>
  <si>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</si>
  <si>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</si>
  <si>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</si>
  <si>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</si>
  <si>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</si>
  <si>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</si>
  <si>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</si>
  <si>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</si>
  <si>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</si>
  <si>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</si>
  <si>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</si>
  <si>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</si>
  <si>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</si>
  <si>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</si>
  <si>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</si>
  <si>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</si>
  <si>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</si>
  <si>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</si>
  <si>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</si>
  <si>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</si>
  <si>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</si>
  <si>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</si>
  <si>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</si>
  <si>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</si>
  <si>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</si>
  <si>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</si>
  <si>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</si>
  <si>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</si>
  <si>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</si>
  <si>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</si>
  <si>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</si>
  <si>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</si>
  <si>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</si>
  <si>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</si>
  <si>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</si>
  <si>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</si>
  <si>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</si>
  <si>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</si>
  <si>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</si>
  <si>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</si>
  <si>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</si>
  <si>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</si>
  <si>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</si>
  <si>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</si>
  <si>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</si>
  <si>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</si>
  <si>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</si>
  <si>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</si>
  <si>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</si>
  <si>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</si>
  <si>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</si>
  <si>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</si>
  <si>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</si>
  <si>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</si>
  <si>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</si>
  <si>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</si>
  <si>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</si>
  <si>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</si>
  <si>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</si>
  <si>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</si>
  <si>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</si>
  <si>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</si>
  <si>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</si>
  <si>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</si>
  <si>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</si>
  <si>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</si>
  <si>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</si>
  <si>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</si>
  <si>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</si>
  <si>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</si>
  <si>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</si>
  <si>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</si>
  <si>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</si>
  <si>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</si>
  <si>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</si>
  <si>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</si>
  <si>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</si>
  <si>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</si>
  <si>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</si>
  <si>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</si>
  <si>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</si>
  <si>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</si>
  <si>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</si>
  <si>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</si>
  <si>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</si>
  <si>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</si>
  <si>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</si>
  <si>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</si>
  <si>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</si>
  <si>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</si>
  <si>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</si>
  <si>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</si>
  <si>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</si>
  <si>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</si>
  <si>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</si>
  <si>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</si>
  <si>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</si>
  <si>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</si>
  <si>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</si>
  <si>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</si>
  <si>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</si>
  <si>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</si>
  <si>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</si>
  <si>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</si>
  <si>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</si>
  <si>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</si>
  <si>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</si>
  <si>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</si>
  <si>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</si>
  <si>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</si>
  <si>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</si>
  <si>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</si>
  <si>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</si>
  <si>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</si>
  <si>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</si>
  <si>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</si>
  <si>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</si>
  <si>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</si>
  <si>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</si>
  <si>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</si>
  <si>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</si>
  <si>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</si>
  <si>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</si>
  <si>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</si>
  <si>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</si>
  <si>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</si>
  <si>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</si>
  <si>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</si>
  <si>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</si>
  <si>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</si>
  <si>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</si>
  <si>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</si>
  <si>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</si>
  <si>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</si>
  <si>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</si>
  <si>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</si>
  <si>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</si>
  <si>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</si>
  <si>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</si>
  <si>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</si>
  <si>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</si>
  <si>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</si>
  <si>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</si>
  <si>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</si>
  <si>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</si>
  <si>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</si>
  <si>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</si>
  <si>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</si>
  <si>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</si>
  <si>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</si>
  <si>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</si>
  <si>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</si>
  <si>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</si>
  <si>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</si>
  <si>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</si>
  <si>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</si>
  <si>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</si>
  <si>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</si>
  <si>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</si>
  <si>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</si>
  <si>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</si>
  <si>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</si>
  <si>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</si>
  <si>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</si>
  <si>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</si>
  <si>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</si>
  <si>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</si>
  <si>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</si>
  <si>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</si>
  <si>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</si>
  <si>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</si>
  <si>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</si>
  <si>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</si>
  <si>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</si>
  <si>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</si>
  <si>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</si>
  <si>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</si>
  <si>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</si>
  <si>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</si>
  <si>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</si>
  <si>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</si>
  <si>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</si>
  <si>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</si>
  <si>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</si>
  <si>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</si>
  <si>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</si>
  <si>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</si>
  <si>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</si>
  <si>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</si>
  <si>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</si>
  <si>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</si>
  <si>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</si>
  <si>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</si>
  <si>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</si>
  <si>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</si>
  <si>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</si>
  <si>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</si>
  <si>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</si>
  <si>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</si>
  <si>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</si>
  <si>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</si>
  <si>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</si>
  <si>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</si>
  <si>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</si>
  <si>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</si>
  <si>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</si>
  <si>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</si>
  <si>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</si>
  <si>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</si>
  <si>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</si>
  <si>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</si>
  <si>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</si>
  <si>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</si>
  <si>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</si>
  <si>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</si>
  <si>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</si>
  <si>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</si>
  <si>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</si>
  <si>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</si>
  <si>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</si>
  <si>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</si>
  <si>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</si>
  <si>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</si>
  <si>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</si>
  <si>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</si>
  <si>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</si>
  <si>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</si>
  <si>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</si>
  <si>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</si>
  <si>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</si>
  <si>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</si>
  <si>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</si>
  <si>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</si>
  <si>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</si>
  <si>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</si>
  <si>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</si>
  <si>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</si>
  <si>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</si>
  <si>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</si>
  <si>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</si>
  <si>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</si>
  <si>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</si>
  <si>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</si>
  <si>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</si>
  <si>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</si>
  <si>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</si>
  <si>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</si>
  <si>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</si>
  <si>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</si>
  <si>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</si>
  <si>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</si>
  <si>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</si>
  <si>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</si>
  <si>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</si>
  <si>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</si>
  <si>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</si>
  <si>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</si>
  <si>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</si>
  <si>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</si>
  <si>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</si>
  <si>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</si>
  <si>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</si>
  <si>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</si>
  <si>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</si>
  <si>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</si>
  <si>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</si>
  <si>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</si>
  <si>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</si>
  <si>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</si>
  <si>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</si>
  <si>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</si>
  <si>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</si>
  <si>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</si>
  <si>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</si>
  <si>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</si>
  <si>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</si>
  <si>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</si>
  <si>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</si>
  <si>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</si>
  <si>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</si>
  <si>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</si>
  <si>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</si>
  <si>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</si>
  <si>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</si>
  <si>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</si>
  <si>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</si>
  <si>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</si>
  <si>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</si>
  <si>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</si>
  <si>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</si>
  <si>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</si>
  <si>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</si>
  <si>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</si>
  <si>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</si>
  <si>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</si>
  <si>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</si>
  <si>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</si>
  <si>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</si>
  <si>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</si>
  <si>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</si>
  <si>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</si>
  <si>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</si>
  <si>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</si>
  <si>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</si>
  <si>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</si>
  <si>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</si>
  <si>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</si>
  <si>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</si>
  <si>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</si>
  <si>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</si>
  <si>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</si>
  <si>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</si>
  <si>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</si>
  <si>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</si>
  <si>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</si>
  <si>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</si>
  <si>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</si>
  <si>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</si>
  <si>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</si>
  <si>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</si>
  <si>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</si>
  <si>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</si>
  <si>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</si>
  <si>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</si>
  <si>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</si>
  <si>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</si>
  <si>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</si>
  <si>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</si>
  <si>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</si>
  <si>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</si>
  <si>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</si>
  <si>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</si>
  <si>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</si>
  <si>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</si>
  <si>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</si>
  <si>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</si>
  <si>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</si>
  <si>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</si>
  <si>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</si>
  <si>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</si>
  <si>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</si>
  <si>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</si>
  <si>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</si>
  <si>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</si>
  <si>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</si>
  <si>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</si>
  <si>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</si>
  <si>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</si>
  <si>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</si>
  <si>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</si>
  <si>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</si>
  <si>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</si>
  <si>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</si>
  <si>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</si>
  <si>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</si>
  <si>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</si>
  <si>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</si>
  <si>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</si>
  <si>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</si>
  <si>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</si>
  <si>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</si>
  <si>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</si>
  <si>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</si>
  <si>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</si>
  <si>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</si>
  <si>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</si>
  <si>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</si>
  <si>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</si>
  <si>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</si>
  <si>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</si>
  <si>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</si>
  <si>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</si>
  <si>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</si>
  <si>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</si>
  <si>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</si>
  <si>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</si>
  <si>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</si>
  <si>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</si>
  <si>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</si>
  <si>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</si>
  <si>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</si>
  <si>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</si>
  <si>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</si>
  <si>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</si>
  <si>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</si>
  <si>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</si>
  <si>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</si>
  <si>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</si>
  <si>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</si>
  <si>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</si>
  <si>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</si>
  <si>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</si>
  <si>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</si>
  <si>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</si>
  <si>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</si>
  <si>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</si>
  <si>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</si>
  <si>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</si>
  <si>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</si>
  <si>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</si>
  <si>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</si>
  <si>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</si>
  <si>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</si>
  <si>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</si>
  <si>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</si>
  <si>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</si>
  <si>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</si>
  <si>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</si>
  <si>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</si>
  <si>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</si>
  <si>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</si>
  <si>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</si>
  <si>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</si>
  <si>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</si>
  <si>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</si>
  <si>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</si>
  <si>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</si>
  <si>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</si>
  <si>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</si>
  <si>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</si>
  <si>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</si>
  <si>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</si>
  <si>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</si>
  <si>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</si>
  <si>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</si>
  <si>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</si>
  <si>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</si>
  <si>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</si>
  <si>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</si>
  <si>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</si>
  <si>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</si>
  <si>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</si>
  <si>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</si>
  <si>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</si>
  <si>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</si>
  <si>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</si>
  <si>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</si>
  <si>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</si>
  <si>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</si>
  <si>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</si>
  <si>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</si>
  <si>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</si>
  <si>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</si>
  <si>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</si>
  <si>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</si>
  <si>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</si>
  <si>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</si>
  <si>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</si>
  <si>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</si>
  <si>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</si>
  <si>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</si>
  <si>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</si>
  <si>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</si>
  <si>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</si>
  <si>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</si>
  <si>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</si>
  <si>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</si>
  <si>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</si>
  <si>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</si>
  <si>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</si>
  <si>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</si>
  <si>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</si>
  <si>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</si>
  <si>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</si>
  <si>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</si>
  <si>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</si>
  <si>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</si>
  <si>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</si>
  <si>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</si>
  <si>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</si>
  <si>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</si>
  <si>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</si>
  <si>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</si>
  <si>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</si>
  <si>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</si>
  <si>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</si>
  <si>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</si>
  <si>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</si>
  <si>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</si>
  <si>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</si>
  <si>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</si>
  <si>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</si>
  <si>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</si>
  <si>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</si>
  <si>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</si>
  <si>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</si>
  <si>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</si>
  <si>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</si>
  <si>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</si>
  <si>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</si>
  <si>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</si>
  <si>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</si>
  <si>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</si>
  <si>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</si>
  <si>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</si>
  <si>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</si>
  <si>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</si>
  <si>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</si>
  <si>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</si>
  <si>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</si>
  <si>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</si>
  <si>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</si>
  <si>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</si>
  <si>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</si>
  <si>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</si>
  <si>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</si>
  <si>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</si>
  <si>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</si>
  <si>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</si>
  <si>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</si>
  <si>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</si>
  <si>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</si>
  <si>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</si>
  <si>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</si>
  <si>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</si>
  <si>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</si>
  <si>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</si>
  <si>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</si>
  <si>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</si>
  <si>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</si>
  <si>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</si>
  <si>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</si>
  <si>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</si>
  <si>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</si>
  <si>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</si>
  <si>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</si>
  <si>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</si>
  <si>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</si>
  <si>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</si>
  <si>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</si>
  <si>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</si>
  <si>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</si>
  <si>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</si>
  <si>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</si>
  <si>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</si>
  <si>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</si>
  <si>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</si>
  <si>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</si>
  <si>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</si>
  <si>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</si>
  <si>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</si>
  <si>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</si>
  <si>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</si>
  <si>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</si>
  <si>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</si>
  <si>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</si>
  <si>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</si>
  <si>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</si>
  <si>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</si>
  <si>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</si>
  <si>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</si>
  <si>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</si>
  <si>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</si>
  <si>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</si>
  <si>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</si>
  <si>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</si>
  <si>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</si>
  <si>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</si>
  <si>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</si>
  <si>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</si>
  <si>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</si>
  <si>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</si>
  <si>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</si>
  <si>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</si>
  <si>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</si>
  <si>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</si>
  <si>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</si>
  <si>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</si>
  <si>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</si>
  <si>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</si>
  <si>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</si>
  <si>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</si>
  <si>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</si>
  <si>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</si>
  <si>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</si>
  <si>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</si>
  <si>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</si>
  <si>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</si>
  <si>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</si>
  <si>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</si>
  <si>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</si>
  <si>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</si>
  <si>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</si>
  <si>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</si>
  <si>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</si>
  <si>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</si>
  <si>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</si>
  <si>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</si>
  <si>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</si>
  <si>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</si>
  <si>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</si>
  <si>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</si>
  <si>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</si>
  <si>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</si>
  <si>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</si>
  <si>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</si>
  <si>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</si>
  <si>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</si>
  <si>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</si>
  <si>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</si>
  <si>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</si>
  <si>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</si>
  <si>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</si>
  <si>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</si>
  <si>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</si>
  <si>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</si>
  <si>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</si>
  <si>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</si>
  <si>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</si>
  <si>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</si>
  <si>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</si>
  <si>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</si>
  <si>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</si>
  <si>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</si>
  <si>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</si>
  <si>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</si>
  <si>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</si>
  <si>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</si>
  <si>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</si>
  <si>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</si>
  <si>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</si>
  <si>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</si>
  <si>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</si>
  <si>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</si>
  <si>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</si>
  <si>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</si>
  <si>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</si>
  <si>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</si>
  <si>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</si>
  <si>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</si>
  <si>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</si>
  <si>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</si>
  <si>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</si>
  <si>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</si>
  <si>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</si>
  <si>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</si>
  <si>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</si>
  <si>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</si>
  <si>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</si>
  <si>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</si>
  <si>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</si>
  <si>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</si>
  <si>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</si>
  <si>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</si>
  <si>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</si>
  <si>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</si>
  <si>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</si>
  <si>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</si>
  <si>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</si>
  <si>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</si>
  <si>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</si>
  <si>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</si>
  <si>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</si>
  <si>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</si>
  <si>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</si>
  <si>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</si>
  <si>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</si>
  <si>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</si>
  <si>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</si>
  <si>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</si>
  <si>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</si>
  <si>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</si>
  <si>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</si>
  <si>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</si>
  <si>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</si>
  <si>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</si>
  <si>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</si>
  <si>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</si>
  <si>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</si>
  <si>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</si>
  <si>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</si>
  <si>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</si>
  <si>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</si>
  <si>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</si>
  <si>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</si>
  <si>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</si>
  <si>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</si>
  <si>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</si>
  <si>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</si>
  <si>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</si>
  <si>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</si>
  <si>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</si>
  <si>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</si>
  <si>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</si>
  <si>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</si>
  <si>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</si>
  <si>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</si>
  <si>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</si>
  <si>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</si>
  <si>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</si>
  <si>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</si>
  <si>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</si>
  <si>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</si>
  <si>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</si>
  <si>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</si>
  <si>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</si>
  <si>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</si>
  <si>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</si>
  <si>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</si>
  <si>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</si>
  <si>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</si>
  <si>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</si>
  <si>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</si>
  <si>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</si>
  <si>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</si>
  <si>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</si>
  <si>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</si>
  <si>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</si>
  <si>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</si>
  <si>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</si>
  <si>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</si>
  <si>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</si>
  <si>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</si>
  <si>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</si>
  <si>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</si>
  <si>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</si>
  <si>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</si>
  <si>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</si>
  <si>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</si>
  <si>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</si>
  <si>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</si>
  <si>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</si>
  <si>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</si>
  <si>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</si>
  <si>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</si>
  <si>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</si>
  <si>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</si>
  <si>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</si>
  <si>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</si>
  <si>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</si>
  <si>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</si>
  <si>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</si>
  <si>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</si>
  <si>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</si>
  <si>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</si>
  <si>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</si>
  <si>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</si>
  <si>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</si>
  <si>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</si>
  <si>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</si>
  <si>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</si>
  <si>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</si>
  <si>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</si>
  <si>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</si>
  <si>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</si>
  <si>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</si>
  <si>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</si>
  <si>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</si>
  <si>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</si>
  <si>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</si>
  <si>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</si>
  <si>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</si>
  <si>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</si>
  <si>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</si>
  <si>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</si>
  <si>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</si>
  <si>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</si>
  <si>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</si>
  <si>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</si>
  <si>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</si>
  <si>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</si>
  <si>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</si>
  <si>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</si>
  <si>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</si>
  <si>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</si>
  <si>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</si>
  <si>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</si>
  <si>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</si>
  <si>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</si>
  <si>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</si>
  <si>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</si>
  <si>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</si>
  <si>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</si>
  <si>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</si>
  <si>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</si>
  <si>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</si>
  <si>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</si>
  <si>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</si>
  <si>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</si>
  <si>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</si>
  <si>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</si>
  <si>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</si>
  <si>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</si>
  <si>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</si>
  <si>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</si>
  <si>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</si>
  <si>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</si>
  <si>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</si>
  <si>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</si>
  <si>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</si>
  <si>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</si>
  <si>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</si>
  <si>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</si>
  <si>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</si>
  <si>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</si>
  <si>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</si>
  <si>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</si>
  <si>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</si>
  <si>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</si>
  <si>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</si>
  <si>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</si>
  <si>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</si>
  <si>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</si>
  <si>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</si>
  <si>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</si>
  <si>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</si>
  <si>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</si>
  <si>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</si>
  <si>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</si>
  <si>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</si>
  <si>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</si>
  <si>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</si>
  <si>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</si>
  <si>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</si>
  <si>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</si>
  <si>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</si>
  <si>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</si>
  <si>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</si>
  <si>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</si>
  <si>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</si>
  <si>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</si>
  <si>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</si>
  <si>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</si>
  <si>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</si>
  <si>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</si>
  <si>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</si>
  <si>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</si>
  <si>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</si>
  <si>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</si>
  <si>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</si>
  <si>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</si>
  <si>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</si>
  <si>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</si>
  <si>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</si>
  <si>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</si>
  <si>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</si>
  <si>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</si>
  <si>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</si>
  <si>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</si>
  <si>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</si>
  <si>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</si>
  <si>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</si>
  <si>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</si>
  <si>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</si>
  <si>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</si>
  <si>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</si>
  <si>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</si>
  <si>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</si>
  <si>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</si>
  <si>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</si>
  <si>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</si>
  <si>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</si>
  <si>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</si>
  <si>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</si>
  <si>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</si>
  <si>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</si>
  <si>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</si>
  <si>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</si>
  <si>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</si>
  <si>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</si>
  <si>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</si>
  <si>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</si>
  <si>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</si>
  <si>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</si>
  <si>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</si>
  <si>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</si>
  <si>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</si>
  <si>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</si>
  <si>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</si>
  <si>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</si>
  <si>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</si>
  <si>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</si>
  <si>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</si>
  <si>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</si>
  <si>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</si>
  <si>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</si>
  <si>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</si>
  <si>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</si>
  <si>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</si>
  <si>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</si>
  <si>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</si>
  <si>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</si>
  <si>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</si>
  <si>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</si>
  <si>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</si>
  <si>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</si>
  <si>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</si>
  <si>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</si>
  <si>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</si>
  <si>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</si>
  <si>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</si>
  <si>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</si>
  <si>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</si>
  <si>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</si>
  <si>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</si>
  <si>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</si>
  <si>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</si>
  <si>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</si>
  <si>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</si>
  <si>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</si>
  <si>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</si>
  <si>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</si>
  <si>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</si>
  <si>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</si>
  <si>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</si>
  <si>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</si>
  <si>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</si>
  <si>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</si>
  <si>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</si>
  <si>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</si>
  <si>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</si>
  <si>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</si>
  <si>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</si>
  <si>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</si>
  <si>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</si>
  <si>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</si>
  <si>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</si>
  <si>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</si>
  <si>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</si>
  <si>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</si>
  <si>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</si>
  <si>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</si>
  <si>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</si>
  <si>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</si>
  <si>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</si>
  <si>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</si>
  <si>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</si>
  <si>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</si>
  <si>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</si>
  <si>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</si>
  <si>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</si>
  <si>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</si>
  <si>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</si>
  <si>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</si>
  <si>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</si>
  <si>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</si>
  <si>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</si>
  <si>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</si>
  <si>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</si>
  <si>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</si>
  <si>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</si>
  <si>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</si>
  <si>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</si>
  <si>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</si>
  <si>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</si>
  <si>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</si>
  <si>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</si>
  <si>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</si>
  <si>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</si>
  <si>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</si>
  <si>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</si>
  <si>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</si>
  <si>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</si>
  <si>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</si>
  <si>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</si>
  <si>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</si>
  <si>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</si>
  <si>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</si>
  <si>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</si>
  <si>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</si>
  <si>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</si>
  <si>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</si>
  <si>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</si>
  <si>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</si>
  <si>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</si>
  <si>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</si>
  <si>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</si>
  <si>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</si>
  <si>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</si>
  <si>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</si>
  <si>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</si>
  <si>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</si>
  <si>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</si>
  <si>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</si>
  <si>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</si>
  <si>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</si>
  <si>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</si>
  <si>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</si>
  <si>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</si>
  <si>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</si>
  <si>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</si>
  <si>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</si>
  <si>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</si>
  <si>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</si>
  <si>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</si>
  <si>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</si>
  <si>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</si>
  <si>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</si>
  <si>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</si>
  <si>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</si>
  <si>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</si>
  <si>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</si>
  <si>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</si>
  <si>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</si>
  <si>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</si>
  <si>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</si>
  <si>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</si>
  <si>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</si>
  <si>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</si>
  <si>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</si>
  <si>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</si>
  <si>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</si>
  <si>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</si>
  <si>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</si>
  <si>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</si>
  <si>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</si>
  <si>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</si>
  <si>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</si>
  <si>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</si>
  <si>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</si>
  <si>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</si>
  <si>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</si>
  <si>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</si>
  <si>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</si>
  <si>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</si>
  <si>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</si>
  <si>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</si>
  <si>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</si>
  <si>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</si>
  <si>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</si>
  <si>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</si>
  <si>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</si>
  <si>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</si>
  <si>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</si>
  <si>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</si>
  <si>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</si>
  <si>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</si>
  <si>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</si>
  <si>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</si>
  <si>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</si>
  <si>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</si>
  <si>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</si>
  <si>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</si>
  <si>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</si>
  <si>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</si>
  <si>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</si>
  <si>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</si>
  <si>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</si>
  <si>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</si>
  <si>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</si>
  <si>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</si>
  <si>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</si>
  <si>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</si>
  <si>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</si>
  <si>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</si>
  <si>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</si>
  <si>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</si>
  <si>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</si>
  <si>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</si>
  <si>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</si>
  <si>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</si>
  <si>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</si>
  <si>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</si>
  <si>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</si>
  <si>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</si>
  <si>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</si>
  <si>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</si>
  <si>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</si>
  <si>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</si>
  <si>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</si>
  <si>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</si>
  <si>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</si>
  <si>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</si>
  <si>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</si>
  <si>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</si>
  <si>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</si>
  <si>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</si>
  <si>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</si>
  <si>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</si>
  <si>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</si>
  <si>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</si>
  <si>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</si>
  <si>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</si>
  <si>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</si>
  <si>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</si>
  <si>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</si>
  <si>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</si>
  <si>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</si>
  <si>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</si>
  <si>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</si>
  <si>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</si>
  <si>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</si>
  <si>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</si>
  <si>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</si>
  <si>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</si>
  <si>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</si>
  <si>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</si>
  <si>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</si>
  <si>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</si>
  <si>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</si>
  <si>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</si>
  <si>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</si>
  <si>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</si>
  <si>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</si>
  <si>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</si>
  <si>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</si>
  <si>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</si>
  <si>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</si>
  <si>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</si>
  <si>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</si>
  <si>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</si>
  <si>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</si>
  <si>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</si>
  <si>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</si>
  <si>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</si>
  <si>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</si>
  <si>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</si>
  <si>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</si>
  <si>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</si>
  <si>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</si>
  <si>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</si>
  <si>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</si>
  <si>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</si>
  <si>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</si>
  <si>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</si>
  <si>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</si>
  <si>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</si>
  <si>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</si>
  <si>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</si>
  <si>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</si>
  <si>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</si>
  <si>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</si>
  <si>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</si>
  <si>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</si>
  <si>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</si>
  <si>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</si>
  <si>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</si>
  <si>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</si>
  <si>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</si>
  <si>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</si>
  <si>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</si>
  <si>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</si>
  <si>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</si>
  <si>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</si>
  <si>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</si>
  <si>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</si>
  <si>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</si>
  <si>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</si>
  <si>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</si>
  <si>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</si>
  <si>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</si>
  <si>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</si>
  <si>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</si>
  <si>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</si>
  <si>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</si>
  <si>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</si>
  <si>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</si>
  <si>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</si>
  <si>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</si>
  <si>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</si>
  <si>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</si>
  <si>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</si>
  <si>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</si>
  <si>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</si>
  <si>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</si>
  <si>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</si>
  <si>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</si>
  <si>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</si>
  <si>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</si>
  <si>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</si>
  <si>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</si>
  <si>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</si>
  <si>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</si>
  <si>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</si>
  <si>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</si>
  <si>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</si>
  <si>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</si>
  <si>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</si>
  <si>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</si>
  <si>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</si>
  <si>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</si>
  <si>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</si>
  <si>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</si>
  <si>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</si>
  <si>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</si>
  <si>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</si>
  <si>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</si>
  <si>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</si>
  <si>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</si>
  <si>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</si>
  <si>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</si>
  <si>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</si>
  <si>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</si>
  <si>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</si>
  <si>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</si>
  <si>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</si>
  <si>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</si>
  <si>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</si>
  <si>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</si>
  <si>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</si>
  <si>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</si>
  <si>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</si>
  <si>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</si>
  <si>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</si>
  <si>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</si>
  <si>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</si>
  <si>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</si>
  <si>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</si>
  <si>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</si>
  <si>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</si>
  <si>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</si>
  <si>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</si>
  <si>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</si>
  <si>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</si>
  <si>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</si>
  <si>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</si>
  <si>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</si>
  <si>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</si>
  <si>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</si>
  <si>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</si>
  <si>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</si>
  <si>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</si>
  <si>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</si>
  <si>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</si>
  <si>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</si>
  <si>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</si>
  <si>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</si>
  <si>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</si>
  <si>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</si>
  <si>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</si>
  <si>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</si>
  <si>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</si>
  <si>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</si>
  <si>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</si>
  <si>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</si>
  <si>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</si>
  <si>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</si>
  <si>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</si>
  <si>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</si>
  <si>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</si>
  <si>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</si>
  <si>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</si>
  <si>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</si>
  <si>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</si>
  <si>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</si>
  <si>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</si>
  <si>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</si>
  <si>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</si>
  <si>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</si>
  <si>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</si>
  <si>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</si>
  <si>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</si>
  <si>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</si>
  <si>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</si>
  <si>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</si>
  <si>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</si>
  <si>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</si>
  <si>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</si>
  <si>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</si>
  <si>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</si>
  <si>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</si>
  <si>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</si>
  <si>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</si>
  <si>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</si>
  <si>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</si>
  <si>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</si>
  <si>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</si>
  <si>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</si>
  <si>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</si>
  <si>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</si>
  <si>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</si>
  <si>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</si>
  <si>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</si>
  <si>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</si>
  <si>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</si>
  <si>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</si>
  <si>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</si>
  <si>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</si>
  <si>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</si>
  <si>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</si>
  <si>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</si>
  <si>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</si>
  <si>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</si>
  <si>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</si>
  <si>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</si>
  <si>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</si>
  <si>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</si>
  <si>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</si>
  <si>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</si>
  <si>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</si>
  <si>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</si>
  <si>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</si>
  <si>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</si>
  <si>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</si>
  <si>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</si>
  <si>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</si>
  <si>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</si>
  <si>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</si>
  <si>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</si>
  <si>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</si>
  <si>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</si>
  <si>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</si>
  <si>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</si>
  <si>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</si>
  <si>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</si>
  <si>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</si>
  <si>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</si>
  <si>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</si>
  <si>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</si>
  <si>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</si>
  <si>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</si>
  <si>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</si>
  <si>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</si>
  <si>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</si>
  <si>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</si>
  <si>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</si>
  <si>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</si>
  <si>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</si>
  <si>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</si>
  <si>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</si>
  <si>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</si>
  <si>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</si>
  <si>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</si>
  <si>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</si>
  <si>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</si>
  <si>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</si>
  <si>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</si>
  <si>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</si>
  <si>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</si>
  <si>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</si>
  <si>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</si>
  <si>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</si>
  <si>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</si>
  <si>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</si>
  <si>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</si>
  <si>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</si>
  <si>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</si>
  <si>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</si>
  <si>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</si>
  <si>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</si>
  <si>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</si>
  <si>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</si>
  <si>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</si>
  <si>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</si>
  <si>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</si>
  <si>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</si>
  <si>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</si>
  <si>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</si>
  <si>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</si>
  <si>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</si>
  <si>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</si>
  <si>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</si>
  <si>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</si>
  <si>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</si>
  <si>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</si>
  <si>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</si>
  <si>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</si>
  <si>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</si>
  <si>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</si>
  <si>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</si>
  <si>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</si>
  <si>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</si>
  <si>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</si>
  <si>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</si>
  <si>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</si>
  <si>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</si>
  <si>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</si>
  <si>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</si>
  <si>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</si>
  <si>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</si>
  <si>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</si>
  <si>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</si>
  <si>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</si>
  <si>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</si>
  <si>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</si>
  <si>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</si>
  <si>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</si>
  <si>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</si>
  <si>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</si>
  <si>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</si>
  <si>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</si>
  <si>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</si>
  <si>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</si>
  <si>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</si>
  <si>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</si>
  <si>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</si>
  <si>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</si>
  <si>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</si>
  <si>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</si>
  <si>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</si>
  <si>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</si>
  <si>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</si>
  <si>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</si>
  <si>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</si>
  <si>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</si>
  <si>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</si>
  <si>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</si>
  <si>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</si>
  <si>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</si>
  <si>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</si>
  <si>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</si>
  <si>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</si>
  <si>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</si>
  <si>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</si>
  <si>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</si>
  <si>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</si>
  <si>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</si>
  <si>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</si>
  <si>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</si>
  <si>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</si>
  <si>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</si>
  <si>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</si>
  <si>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</si>
  <si>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</si>
  <si>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</si>
  <si>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</si>
  <si>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</si>
  <si>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</si>
  <si>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</si>
  <si>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</si>
  <si>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</si>
  <si>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</si>
  <si>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</si>
  <si>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</si>
  <si>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</si>
  <si>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</si>
  <si>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</si>
  <si>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</si>
  <si>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</si>
  <si>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</si>
  <si>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</si>
  <si>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</si>
  <si>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</si>
  <si>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</si>
  <si>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</si>
  <si>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</si>
  <si>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</si>
  <si>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</si>
  <si>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</si>
  <si>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</si>
  <si>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</si>
  <si>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</si>
  <si>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</si>
  <si>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</si>
  <si>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</si>
  <si>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</si>
  <si>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</si>
  <si>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</si>
  <si>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</si>
  <si>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</si>
  <si>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</si>
  <si>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</si>
  <si>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</si>
  <si>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</si>
  <si>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</si>
  <si>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</si>
  <si>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</si>
  <si>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</si>
  <si>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</si>
  <si>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</si>
  <si>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</si>
  <si>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</si>
  <si>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</si>
  <si>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</si>
  <si>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</si>
  <si>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</si>
  <si>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</si>
  <si>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</si>
  <si>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</si>
  <si>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</si>
  <si>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</si>
  <si>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</si>
  <si>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</si>
  <si>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</si>
  <si>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</si>
  <si>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</si>
  <si>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</si>
  <si>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</si>
  <si>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</si>
  <si>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</si>
  <si>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</si>
  <si>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</si>
  <si>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</si>
  <si>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</si>
  <si>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</si>
  <si>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</si>
  <si>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</si>
  <si>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</si>
  <si>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</si>
  <si>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</si>
  <si>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</si>
  <si>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</si>
  <si>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</si>
  <si>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</si>
  <si>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</si>
  <si>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</si>
  <si>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</si>
  <si>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</si>
  <si>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</si>
  <si>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</si>
  <si>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</si>
  <si>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</si>
  <si>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</si>
  <si>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</si>
  <si>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</si>
  <si>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</si>
  <si>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</si>
  <si>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</si>
  <si>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</si>
  <si>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</si>
  <si>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</si>
  <si>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</si>
  <si>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</si>
  <si>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</si>
  <si>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</si>
  <si>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</si>
  <si>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</si>
  <si>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</si>
  <si>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</si>
  <si>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</si>
  <si>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</si>
  <si>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</si>
  <si>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</si>
  <si>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</si>
  <si>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</si>
  <si>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</si>
  <si>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</si>
  <si>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</si>
  <si>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</si>
  <si>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</si>
  <si>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</si>
  <si>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</si>
  <si>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</si>
  <si>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</si>
  <si>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</si>
  <si>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</si>
  <si>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</si>
  <si>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</si>
  <si>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</si>
  <si>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</si>
  <si>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</si>
  <si>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</si>
  <si>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</si>
  <si>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</si>
  <si>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</si>
  <si>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</si>
  <si>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</si>
  <si>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</si>
  <si>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</si>
  <si>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</si>
  <si>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</si>
  <si>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</si>
  <si>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</si>
  <si>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</si>
  <si>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</si>
  <si>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</si>
  <si>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</si>
  <si>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</si>
  <si>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</si>
  <si>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</si>
  <si>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</si>
  <si>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</si>
  <si>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</si>
  <si>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</si>
  <si>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</si>
  <si>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</si>
  <si>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</si>
  <si>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</si>
  <si>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</si>
  <si>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</si>
  <si>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</si>
  <si>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</si>
  <si>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</si>
  <si>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</si>
  <si>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</si>
  <si>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</si>
  <si>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</si>
  <si>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</si>
  <si>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</si>
  <si>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</si>
  <si>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</si>
  <si>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</si>
  <si>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</si>
  <si>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</si>
  <si>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</si>
  <si>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</si>
  <si>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</si>
  <si>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</si>
  <si>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</si>
  <si>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</si>
  <si>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</si>
  <si>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</si>
  <si>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</si>
  <si>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</si>
  <si>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</si>
  <si>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</si>
  <si>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</si>
  <si>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</si>
  <si>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</si>
  <si>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</si>
  <si>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</si>
  <si>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</si>
  <si>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</si>
  <si>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</si>
  <si>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</si>
  <si>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</si>
  <si>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</si>
  <si>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</si>
  <si>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</si>
  <si>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</si>
  <si>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</si>
  <si>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</si>
  <si>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</si>
  <si>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</si>
  <si>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</si>
  <si>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</si>
  <si>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</si>
  <si>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</si>
  <si>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</si>
  <si>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</si>
  <si>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</si>
  <si>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</si>
  <si>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</si>
  <si>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</si>
  <si>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</si>
  <si>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</si>
  <si>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</si>
  <si>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</si>
  <si>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</si>
  <si>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</si>
  <si>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</si>
  <si>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</si>
  <si>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</si>
  <si>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</si>
  <si>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</si>
  <si>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</si>
  <si>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</si>
  <si>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</si>
  <si>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</si>
  <si>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</si>
  <si>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</si>
  <si>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</si>
  <si>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</si>
  <si>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</si>
  <si>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</si>
  <si>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</si>
  <si>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</si>
  <si>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</si>
  <si>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</si>
  <si>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</si>
  <si>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</si>
  <si>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</si>
  <si>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</si>
  <si>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</si>
  <si>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</si>
  <si>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</si>
  <si>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</si>
  <si>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</si>
  <si>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</si>
  <si>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</si>
  <si>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</si>
  <si>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</si>
  <si>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</si>
  <si>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</si>
  <si>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</si>
  <si>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</si>
  <si>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</si>
  <si>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</si>
  <si>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</si>
  <si>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</si>
  <si>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</si>
  <si>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</si>
  <si>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</si>
  <si>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</si>
  <si>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</si>
  <si>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</si>
  <si>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</si>
  <si>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</si>
  <si>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</si>
  <si>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</si>
  <si>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</si>
  <si>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</si>
  <si>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</si>
  <si>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</si>
  <si>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</si>
  <si>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</si>
  <si>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</si>
  <si>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</si>
  <si>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</si>
  <si>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</si>
  <si>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</si>
  <si>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</si>
  <si>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</si>
  <si>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</si>
  <si>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</si>
  <si>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</si>
  <si>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</si>
  <si>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</si>
  <si>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</si>
  <si>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</si>
  <si>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</si>
  <si>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</si>
  <si>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</si>
  <si>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</si>
  <si>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</si>
  <si>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</si>
  <si>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</si>
  <si>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</si>
  <si>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</si>
  <si>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</si>
  <si>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</si>
  <si>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</si>
  <si>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</si>
  <si>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</si>
  <si>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</si>
  <si>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</si>
  <si>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</si>
  <si>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</si>
  <si>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</si>
  <si>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</si>
  <si>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</si>
  <si>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</si>
  <si>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</si>
  <si>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</si>
  <si>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</si>
  <si>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</si>
  <si>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</si>
  <si>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</si>
  <si>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</si>
  <si>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</si>
  <si>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</si>
  <si>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</si>
  <si>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</si>
  <si>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</si>
  <si>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</si>
  <si>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</si>
  <si>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</si>
  <si>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</si>
  <si>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</si>
  <si>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</si>
  <si>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</si>
  <si>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</si>
  <si>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</si>
  <si>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</si>
  <si>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</si>
  <si>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</si>
  <si>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</si>
  <si>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</si>
  <si>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</si>
  <si>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</si>
  <si>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</si>
  <si>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</si>
  <si>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</si>
  <si>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</si>
  <si>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</si>
  <si>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</si>
  <si>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</si>
  <si>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</si>
  <si>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</si>
  <si>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</si>
  <si>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</si>
  <si>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</si>
  <si>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</si>
  <si>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</si>
  <si>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</si>
  <si>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</si>
  <si>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</si>
  <si>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</si>
  <si>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</si>
  <si>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</si>
  <si>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</si>
  <si>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</si>
  <si>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</si>
  <si>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</si>
  <si>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</si>
  <si>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</si>
  <si>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</si>
  <si>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</si>
  <si>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</si>
  <si>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</si>
  <si>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</si>
  <si>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</si>
  <si>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</si>
  <si>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</si>
  <si>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</si>
  <si>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</si>
  <si>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</si>
  <si>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</si>
  <si>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</si>
  <si>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</si>
  <si>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</si>
  <si>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</si>
  <si>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</si>
  <si>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</si>
  <si>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</si>
  <si>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</si>
  <si>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</si>
  <si>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</si>
  <si>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</si>
  <si>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</si>
  <si>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</si>
  <si>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</si>
  <si>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</si>
  <si>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</si>
  <si>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</si>
  <si>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</si>
  <si>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</si>
  <si>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</si>
  <si>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</si>
  <si>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</si>
  <si>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</si>
  <si>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</si>
  <si>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</si>
  <si>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</si>
  <si>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</si>
  <si>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</si>
  <si>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</si>
  <si>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</si>
  <si>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</si>
  <si>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</si>
  <si>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</si>
  <si>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</si>
  <si>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</si>
  <si>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</si>
  <si>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</si>
  <si>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</si>
  <si>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</si>
  <si>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</si>
  <si>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</si>
  <si>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</si>
  <si>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</si>
  <si>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</si>
  <si>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</si>
  <si>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</si>
  <si>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</si>
  <si>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</si>
  <si>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</si>
  <si>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</si>
  <si>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</si>
  <si>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</si>
  <si>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</si>
  <si>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</si>
  <si>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</si>
  <si>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</si>
  <si>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</si>
  <si>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</si>
  <si>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</si>
  <si>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</si>
  <si>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</si>
  <si>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</si>
  <si>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</si>
  <si>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</si>
  <si>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</si>
  <si>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</si>
  <si>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</si>
  <si>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</si>
  <si>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</si>
  <si>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</si>
  <si>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</si>
  <si>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</si>
  <si>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</si>
  <si>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</si>
  <si>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</si>
  <si>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</si>
  <si>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</si>
  <si>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</si>
  <si>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</si>
  <si>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</si>
  <si>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</si>
  <si>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</si>
  <si>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</si>
  <si>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</si>
  <si>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</si>
  <si>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</si>
  <si>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</si>
  <si>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</si>
  <si>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</si>
  <si>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</si>
  <si>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</si>
  <si>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</si>
  <si>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</si>
  <si>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</si>
  <si>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</si>
  <si>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</si>
  <si>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</si>
  <si>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</si>
  <si>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</si>
  <si>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</si>
  <si>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</si>
  <si>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</si>
  <si>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</si>
  <si>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</si>
  <si>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</si>
  <si>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</si>
  <si>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</si>
  <si>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</si>
  <si>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</si>
  <si>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</si>
  <si>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</si>
  <si>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</si>
  <si>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</si>
  <si>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</si>
  <si>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</si>
  <si>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</si>
  <si>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</si>
  <si>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</si>
  <si>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</si>
  <si>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</si>
  <si>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</si>
  <si>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</si>
  <si>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</si>
  <si>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</si>
  <si>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</si>
  <si>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</si>
  <si>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</si>
  <si>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</si>
  <si>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</si>
  <si>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</si>
  <si>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</si>
  <si>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</si>
  <si>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</si>
  <si>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</si>
  <si>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</si>
  <si>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</si>
  <si>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</si>
  <si>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</si>
  <si>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</si>
  <si>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</si>
  <si>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</si>
  <si>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</si>
  <si>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</si>
  <si>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</si>
  <si>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</si>
  <si>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</si>
  <si>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</si>
  <si>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</si>
  <si>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</si>
  <si>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</si>
  <si>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</si>
  <si>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</si>
  <si>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</si>
  <si>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</si>
  <si>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</si>
  <si>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</si>
  <si>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</si>
  <si>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</si>
  <si>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</si>
  <si>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</si>
  <si>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</si>
  <si>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</si>
  <si>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</si>
  <si>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</si>
  <si>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</si>
  <si>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</si>
  <si>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</si>
  <si>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</si>
  <si>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</si>
  <si>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</si>
  <si>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</si>
  <si>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</si>
  <si>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</si>
  <si>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</si>
  <si>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</si>
  <si>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</si>
  <si>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</si>
  <si>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</si>
  <si>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</si>
  <si>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</si>
  <si>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</si>
  <si>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</si>
  <si>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</si>
  <si>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</si>
  <si>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</si>
  <si>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</si>
  <si>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</si>
  <si>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</si>
  <si>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</si>
  <si>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</si>
  <si>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</si>
  <si>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</si>
  <si>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</si>
  <si>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</si>
  <si>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</si>
  <si>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</si>
  <si>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</si>
  <si>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</si>
  <si>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</si>
  <si>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</si>
  <si>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</si>
  <si>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</si>
  <si>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</si>
  <si>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</si>
  <si>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</si>
  <si>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</si>
  <si>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</si>
  <si>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</si>
  <si>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</si>
  <si>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</si>
  <si>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</si>
  <si>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</si>
  <si>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</si>
  <si>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</si>
  <si>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</si>
  <si>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</si>
  <si>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</si>
  <si>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</si>
  <si>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</si>
  <si>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</si>
  <si>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</si>
  <si>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</si>
  <si>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</si>
  <si>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</si>
  <si>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</si>
  <si>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</si>
  <si>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</si>
  <si>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</si>
  <si>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</si>
  <si>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</si>
  <si>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</si>
  <si>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</si>
  <si>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</si>
  <si>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</si>
  <si>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</si>
  <si>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</si>
  <si>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</si>
  <si>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</si>
  <si>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</si>
  <si>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</si>
  <si>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</si>
  <si>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</si>
  <si>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</si>
  <si>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</si>
  <si>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</si>
  <si>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</si>
  <si>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</si>
  <si>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</si>
  <si>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</si>
  <si>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</si>
  <si>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</si>
  <si>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</si>
  <si>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</si>
  <si>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</si>
  <si>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</si>
  <si>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</si>
  <si>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</si>
  <si>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</si>
  <si>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</si>
  <si>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</si>
  <si>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</si>
  <si>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</si>
  <si>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</si>
  <si>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</si>
  <si>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</si>
  <si>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</si>
  <si>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</si>
  <si>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</si>
  <si>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</si>
  <si>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</si>
  <si>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</si>
  <si>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</si>
  <si>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</si>
  <si>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</si>
  <si>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</si>
  <si>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</si>
  <si>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</si>
  <si>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</si>
  <si>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</si>
  <si>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</si>
  <si>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</si>
  <si>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</si>
  <si>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</si>
  <si>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</si>
  <si>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</si>
  <si>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</si>
  <si>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</si>
  <si>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</si>
  <si>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</si>
  <si>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</si>
  <si>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</si>
  <si>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</si>
  <si>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</si>
  <si>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</si>
  <si>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</si>
  <si>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</si>
  <si>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</si>
  <si>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</si>
  <si>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</si>
  <si>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</si>
  <si>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</si>
  <si>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</si>
  <si>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</si>
  <si>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</si>
  <si>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</si>
  <si>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</si>
  <si>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</si>
  <si>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</si>
  <si>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</si>
  <si>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</si>
  <si>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</si>
  <si>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</si>
  <si>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</si>
  <si>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</si>
  <si>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</si>
  <si>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</si>
  <si>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</si>
  <si>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</si>
  <si>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</si>
  <si>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</si>
  <si>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</si>
  <si>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</si>
  <si>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</si>
  <si>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</si>
  <si>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</si>
  <si>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</si>
  <si>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</si>
  <si>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</si>
  <si>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</si>
  <si>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</si>
  <si>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</si>
  <si>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</si>
  <si>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</si>
  <si>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</si>
  <si>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</si>
  <si>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</si>
  <si>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</si>
  <si>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</si>
  <si>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</si>
  <si>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</si>
  <si>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</si>
  <si>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</si>
  <si>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</si>
  <si>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</si>
  <si>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</si>
  <si>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</si>
  <si>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</si>
  <si>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</si>
  <si>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</si>
  <si>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</si>
  <si>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</si>
  <si>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</si>
  <si>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</si>
  <si>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</si>
  <si>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</si>
  <si>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</si>
  <si>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</si>
  <si>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</si>
  <si>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</si>
  <si>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</si>
  <si>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</si>
  <si>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</si>
  <si>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</si>
  <si>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</si>
  <si>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</si>
  <si>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</si>
  <si>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</si>
  <si>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</si>
  <si>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</si>
  <si>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</si>
  <si>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</si>
  <si>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</si>
  <si>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</si>
  <si>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</si>
  <si>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</si>
  <si>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</si>
  <si>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</si>
  <si>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</si>
  <si>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</si>
  <si>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</si>
  <si>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</si>
  <si>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</si>
  <si>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</si>
  <si>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</si>
  <si>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</si>
  <si>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</si>
  <si>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</si>
  <si>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</si>
  <si>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</si>
  <si>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</si>
  <si>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</si>
  <si>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</si>
  <si>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</si>
  <si>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</si>
  <si>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</si>
  <si>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</si>
  <si>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</si>
  <si>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</si>
  <si>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</si>
  <si>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</si>
  <si>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</si>
  <si>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</si>
  <si>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</si>
  <si>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</si>
  <si>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</si>
  <si>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</si>
  <si>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</si>
  <si>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</si>
  <si>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</si>
  <si>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</si>
  <si>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</si>
  <si>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</si>
  <si>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</si>
  <si>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</si>
  <si>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</si>
  <si>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</si>
  <si>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</si>
  <si>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</si>
  <si>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</si>
  <si>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</si>
  <si>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</si>
  <si>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</si>
  <si>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</si>
  <si>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</si>
  <si>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</si>
  <si>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</si>
  <si>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</si>
  <si>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</si>
  <si>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</si>
  <si>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</si>
  <si>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</si>
  <si>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</si>
  <si>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</si>
  <si>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</si>
  <si>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</si>
  <si>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</si>
  <si>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</si>
  <si>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</si>
  <si>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</si>
  <si>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</si>
  <si>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</si>
  <si>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</si>
  <si>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</si>
  <si>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</si>
  <si>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</si>
  <si>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</si>
  <si>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</si>
  <si>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</si>
  <si>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</si>
  <si>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</si>
  <si>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</si>
  <si>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</si>
  <si>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</si>
  <si>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</si>
  <si>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</si>
  <si>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</si>
  <si>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</si>
  <si>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</si>
  <si>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</si>
  <si>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</si>
  <si>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</si>
  <si>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</si>
  <si>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</si>
  <si>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</si>
  <si>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</si>
  <si>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</si>
  <si>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</si>
  <si>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</si>
  <si>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</si>
  <si>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</si>
  <si>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</si>
  <si>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</si>
  <si>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</si>
  <si>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</si>
  <si>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</si>
  <si>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</si>
  <si>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</si>
  <si>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</si>
  <si>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</si>
  <si>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</si>
  <si>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</si>
  <si>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</si>
  <si>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</si>
  <si>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</si>
  <si>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</si>
  <si>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</si>
  <si>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</si>
  <si>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</si>
  <si>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</si>
  <si>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</si>
  <si>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</si>
  <si>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</si>
  <si>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</si>
  <si>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</si>
  <si>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</si>
  <si>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</si>
  <si>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</si>
  <si>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</si>
  <si>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</si>
  <si>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</si>
  <si>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</si>
  <si>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</si>
  <si>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</si>
  <si>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</si>
  <si>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</si>
  <si>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</si>
  <si>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</si>
  <si>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</si>
  <si>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</si>
  <si>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</si>
  <si>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</si>
  <si>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</si>
  <si>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</si>
  <si>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</si>
  <si>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</si>
  <si>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</si>
  <si>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</si>
  <si>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</si>
  <si>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</si>
  <si>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</si>
  <si>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</si>
  <si>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</si>
  <si>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</si>
  <si>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</si>
  <si>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</si>
  <si>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</si>
  <si>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</si>
  <si>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</si>
  <si>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</si>
  <si>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</si>
  <si>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</si>
  <si>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</si>
  <si>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</si>
  <si>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</si>
  <si>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</si>
  <si>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</si>
  <si>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</si>
  <si>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</si>
  <si>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</si>
  <si>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</si>
  <si>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</si>
  <si>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</si>
  <si>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</si>
  <si>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</si>
  <si>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</si>
  <si>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</si>
  <si>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</si>
  <si>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</si>
  <si>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</si>
  <si>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</si>
  <si>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</si>
  <si>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</si>
  <si>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</si>
  <si>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</si>
  <si>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</si>
  <si>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</si>
  <si>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</si>
  <si>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</si>
  <si>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</si>
  <si>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</si>
  <si>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</si>
  <si>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</si>
  <si>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</si>
  <si>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</si>
  <si>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</si>
  <si>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</si>
  <si>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</si>
  <si>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</si>
  <si>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</si>
  <si>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</si>
  <si>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</si>
  <si>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</si>
  <si>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</si>
  <si>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</si>
  <si>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</si>
  <si>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</si>
  <si>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</si>
  <si>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</si>
  <si>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</si>
  <si>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</si>
  <si>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</si>
  <si>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</si>
  <si>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</si>
  <si>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</si>
  <si>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</si>
  <si>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</si>
  <si>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</si>
  <si>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</si>
  <si>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</si>
  <si>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</si>
  <si>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</si>
  <si>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</si>
  <si>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</si>
  <si>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</si>
  <si>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</si>
  <si>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</si>
  <si>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</si>
  <si>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</si>
  <si>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</si>
  <si>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</si>
  <si>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</si>
  <si>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</si>
  <si>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</si>
  <si>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</si>
  <si>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</si>
  <si>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</si>
  <si>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</si>
  <si>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</si>
  <si>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</si>
  <si>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</si>
  <si>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</si>
  <si>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</si>
  <si>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</si>
  <si>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</si>
  <si>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</si>
  <si>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</si>
  <si>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</si>
  <si>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</si>
  <si>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</si>
  <si>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</si>
  <si>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</si>
  <si>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</si>
  <si>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</si>
  <si>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</si>
  <si>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</si>
  <si>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</si>
  <si>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</si>
  <si>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</si>
  <si>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</si>
  <si>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</si>
  <si>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</si>
  <si>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</si>
  <si>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</si>
  <si>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</si>
  <si>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</si>
  <si>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</si>
  <si>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</si>
  <si>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</si>
  <si>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</si>
  <si>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</si>
  <si>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</si>
  <si>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</si>
  <si>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</si>
  <si>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</si>
  <si>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</si>
  <si>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</si>
  <si>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</si>
  <si>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</si>
  <si>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</si>
  <si>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</si>
  <si>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</si>
  <si>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</si>
  <si>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</si>
  <si>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</si>
  <si>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</si>
  <si>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</si>
  <si>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</si>
  <si>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</si>
  <si>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</si>
  <si>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</si>
  <si>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</si>
  <si>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</si>
  <si>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</si>
  <si>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</si>
  <si>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</si>
  <si>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</si>
  <si>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</si>
  <si>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</si>
  <si>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</si>
  <si>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</si>
  <si>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</si>
  <si>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</si>
  <si>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</si>
  <si>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</si>
  <si>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</si>
  <si>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</si>
  <si>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</si>
  <si>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</si>
  <si>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</si>
  <si>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</si>
  <si>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</si>
  <si>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</si>
  <si>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</si>
  <si>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</si>
  <si>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</si>
  <si>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</si>
  <si>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</si>
  <si>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</si>
  <si>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</si>
  <si>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</si>
  <si>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</si>
  <si>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</si>
  <si>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</si>
  <si>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</si>
  <si>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</si>
  <si>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</si>
  <si>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</si>
  <si>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</si>
  <si>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</si>
  <si>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</si>
  <si>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</si>
  <si>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</si>
  <si>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</si>
  <si>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</si>
  <si>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</si>
  <si>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</si>
  <si>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</si>
  <si>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</si>
  <si>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</si>
  <si>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</si>
  <si>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</si>
  <si>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</si>
  <si>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</si>
  <si>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</si>
  <si>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</si>
  <si>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</si>
  <si>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</si>
  <si>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</si>
  <si>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</si>
  <si>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</si>
  <si>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</si>
  <si>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</si>
  <si>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</si>
  <si>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</si>
  <si>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</si>
  <si>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</si>
  <si>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</si>
  <si>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</si>
  <si>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</si>
  <si>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</si>
  <si>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</si>
  <si>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</si>
  <si>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</si>
  <si>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</si>
  <si>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</si>
  <si>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</si>
  <si>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</si>
  <si>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</si>
  <si>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</si>
  <si>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</si>
  <si>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</si>
  <si>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</si>
  <si>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</si>
  <si>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</si>
  <si>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</si>
  <si>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</si>
  <si>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</si>
  <si>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</si>
  <si>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</si>
  <si>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</si>
  <si>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</si>
  <si>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</si>
  <si>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</si>
  <si>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</si>
  <si>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</si>
  <si>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</si>
  <si>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</si>
  <si>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</si>
  <si>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</si>
  <si>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</si>
  <si>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</si>
  <si>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</si>
  <si>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</si>
  <si>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</si>
  <si>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</si>
  <si>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</si>
  <si>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</si>
  <si>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</si>
  <si>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</si>
  <si>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</si>
  <si>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</si>
  <si>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</si>
  <si>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</si>
  <si>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</si>
  <si>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</si>
  <si>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</si>
  <si>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</si>
  <si>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</si>
  <si>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</si>
  <si>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</si>
  <si>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</si>
  <si>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</si>
  <si>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</si>
  <si>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</si>
  <si>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</si>
  <si>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</si>
  <si>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</si>
  <si>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</si>
  <si>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</si>
  <si>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</si>
  <si>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</si>
  <si>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</si>
  <si>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</si>
  <si>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</si>
  <si>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</si>
  <si>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</si>
  <si>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</si>
  <si>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</si>
  <si>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</si>
  <si>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</si>
  <si>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</si>
  <si>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</si>
  <si>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</si>
  <si>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</si>
  <si>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</si>
  <si>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</si>
  <si>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</si>
  <si>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</si>
  <si>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</si>
  <si>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</si>
  <si>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</si>
  <si>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</si>
  <si>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</si>
  <si>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</si>
  <si>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</si>
  <si>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</si>
  <si>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</si>
  <si>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</si>
  <si>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</si>
  <si>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</si>
  <si>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</si>
  <si>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</si>
  <si>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</si>
  <si>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</si>
  <si>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</si>
  <si>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</si>
  <si>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</si>
  <si>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</si>
  <si>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</si>
  <si>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</si>
  <si>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</si>
  <si>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</si>
  <si>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</si>
  <si>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</si>
  <si>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</si>
  <si>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</si>
  <si>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</si>
  <si>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</si>
  <si>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</si>
  <si>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</si>
  <si>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</si>
  <si>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</si>
  <si>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</si>
  <si>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</si>
  <si>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</si>
  <si>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</si>
  <si>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</si>
  <si>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</si>
  <si>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</si>
  <si>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</si>
  <si>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</si>
  <si>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</si>
  <si>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</si>
  <si>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</si>
  <si>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</si>
  <si>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</si>
  <si>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</si>
  <si>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</si>
  <si>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</si>
  <si>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</si>
  <si>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</si>
  <si>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</si>
  <si>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</si>
  <si>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</si>
  <si>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</si>
  <si>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</si>
  <si>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</si>
  <si>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</si>
  <si>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</si>
  <si>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</si>
  <si>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</si>
  <si>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</si>
  <si>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</si>
  <si>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</si>
  <si>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</si>
  <si>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</si>
  <si>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</si>
  <si>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</si>
  <si>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</si>
  <si>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</si>
  <si>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</si>
  <si>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</si>
  <si>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</si>
  <si>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</si>
  <si>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</si>
  <si>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</si>
  <si>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</si>
  <si>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</si>
  <si>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</si>
  <si>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</si>
  <si>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</si>
  <si>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</si>
  <si>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</si>
  <si>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</si>
  <si>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</si>
  <si>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</si>
  <si>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</si>
  <si>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</si>
  <si>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</si>
  <si>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</si>
  <si>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</si>
  <si>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</si>
  <si>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</si>
  <si>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</si>
  <si>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</si>
  <si>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</si>
  <si>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</si>
  <si>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</si>
  <si>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</si>
  <si>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</si>
  <si>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</si>
  <si>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</si>
  <si>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</si>
  <si>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</si>
  <si>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</si>
  <si>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</si>
  <si>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</si>
  <si>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</si>
  <si>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</si>
  <si>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</si>
  <si>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</si>
  <si>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</si>
  <si>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</si>
  <si>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</si>
  <si>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</si>
  <si>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</si>
  <si>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</si>
  <si>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</si>
  <si>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</si>
  <si>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</si>
  <si>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</si>
  <si>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</si>
  <si>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</si>
  <si>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</si>
  <si>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</si>
  <si>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</si>
  <si>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</si>
  <si>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</si>
  <si>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</si>
  <si>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</si>
  <si>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</si>
  <si>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</si>
  <si>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</si>
  <si>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</si>
  <si>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</si>
  <si>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</si>
  <si>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</si>
  <si>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</si>
  <si>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</si>
  <si>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</si>
  <si>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</si>
  <si>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</si>
  <si>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</si>
  <si>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</si>
  <si>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</si>
  <si>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</si>
  <si>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</si>
  <si>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</si>
  <si>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</si>
  <si>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</si>
  <si>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</si>
  <si>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</si>
  <si>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</si>
  <si>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</si>
  <si>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</si>
  <si>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</si>
  <si>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</si>
  <si>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</si>
  <si>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</si>
  <si>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</si>
  <si>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</si>
  <si>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</si>
  <si>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</si>
  <si>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</si>
  <si>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</si>
  <si>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</si>
  <si>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</si>
  <si>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</si>
  <si>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</si>
  <si>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</si>
  <si>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</si>
  <si>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</si>
  <si>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</si>
  <si>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</si>
  <si>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</si>
  <si>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</si>
  <si>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</si>
  <si>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</si>
  <si>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</si>
  <si>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</si>
  <si>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</si>
  <si>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</si>
  <si>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</si>
  <si>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</si>
  <si>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</si>
  <si>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</si>
  <si>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</si>
  <si>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</si>
  <si>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</si>
  <si>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</si>
  <si>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</si>
  <si>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</si>
  <si>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</si>
  <si>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</si>
  <si>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</si>
  <si>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</si>
  <si>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</si>
  <si>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</si>
  <si>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</si>
  <si>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</si>
  <si>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</si>
  <si>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</si>
  <si>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</si>
  <si>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</si>
  <si>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</si>
  <si>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</si>
  <si>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</si>
  <si>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</si>
  <si>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</si>
  <si>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</si>
  <si>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</si>
  <si>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</si>
  <si>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</si>
  <si>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</si>
  <si>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</si>
  <si>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</si>
  <si>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</si>
  <si>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</si>
  <si>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</si>
  <si>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</si>
  <si>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</si>
  <si>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</si>
  <si>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</si>
  <si>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</si>
  <si>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</si>
  <si>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</si>
  <si>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</si>
  <si>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</si>
  <si>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</si>
  <si>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</si>
  <si>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</si>
  <si>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</si>
  <si>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</si>
  <si>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</si>
  <si>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</si>
  <si>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</si>
  <si>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</si>
  <si>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</si>
  <si>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</si>
  <si>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</si>
  <si>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</si>
  <si>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</si>
  <si>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</si>
  <si>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</si>
  <si>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</si>
  <si>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</si>
  <si>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</si>
  <si>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</si>
  <si>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</si>
  <si>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</si>
  <si>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</si>
  <si>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</si>
  <si>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</si>
  <si>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</si>
  <si>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</si>
  <si>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</si>
  <si>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</si>
  <si>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</si>
  <si>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</si>
  <si>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</si>
  <si>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</si>
  <si>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</si>
  <si>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</si>
  <si>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</si>
  <si>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</si>
  <si>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</si>
  <si>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</si>
  <si>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</si>
  <si>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</si>
  <si>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</si>
  <si>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</si>
  <si>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</si>
  <si>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</si>
  <si>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</si>
  <si>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</si>
  <si>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</si>
  <si>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</si>
  <si>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</si>
  <si>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</si>
  <si>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</si>
  <si>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</si>
  <si>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</si>
  <si>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</si>
  <si>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</si>
  <si>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</si>
  <si>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</si>
  <si>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</si>
  <si>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</si>
  <si>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</si>
  <si>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</si>
  <si>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</si>
  <si>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</si>
  <si>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</si>
  <si>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</si>
  <si>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</si>
  <si>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</si>
  <si>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</si>
  <si>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</si>
  <si>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</si>
  <si>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</si>
  <si>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</si>
  <si>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</si>
  <si>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</si>
  <si>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</si>
  <si>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</si>
  <si>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</si>
  <si>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</si>
  <si>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</si>
  <si>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</si>
  <si>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</si>
  <si>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</si>
  <si>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</si>
  <si>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</si>
  <si>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</si>
  <si>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</si>
  <si>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</si>
  <si>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</si>
  <si>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</si>
  <si>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</si>
  <si>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</si>
  <si>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</si>
  <si>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</si>
  <si>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</si>
  <si>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</si>
  <si>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</si>
  <si>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</si>
  <si>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</si>
  <si>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</si>
  <si>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</si>
  <si>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</si>
  <si>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</si>
  <si>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</si>
  <si>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</si>
  <si>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</si>
  <si>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</si>
  <si>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</si>
  <si>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</si>
  <si>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</si>
  <si>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</si>
  <si>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</si>
  <si>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</si>
  <si>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</si>
  <si>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</si>
  <si>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</si>
  <si>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</si>
  <si>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</si>
  <si>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</si>
  <si>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</si>
  <si>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</si>
  <si>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</si>
  <si>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</si>
  <si>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</si>
  <si>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</si>
  <si>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</si>
  <si>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</si>
  <si>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</si>
  <si>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</si>
  <si>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</si>
  <si>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</si>
  <si>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</si>
  <si>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</si>
  <si>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</si>
  <si>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</si>
  <si>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</si>
  <si>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</si>
  <si>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</si>
  <si>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</si>
  <si>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</si>
  <si>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</si>
  <si>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</si>
  <si>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</si>
  <si>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</si>
  <si>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</si>
  <si>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</si>
  <si>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</si>
  <si>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</si>
  <si>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</si>
  <si>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</si>
  <si>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</si>
  <si>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</si>
  <si>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</si>
  <si>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</si>
  <si>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</si>
  <si>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</si>
  <si>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</si>
  <si>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</si>
  <si>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</si>
  <si>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</si>
  <si>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</si>
  <si>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</si>
  <si>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</si>
  <si>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</si>
  <si>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</si>
  <si>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</si>
  <si>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</si>
  <si>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</si>
  <si>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</si>
  <si>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</si>
  <si>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</si>
  <si>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</si>
  <si>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</si>
  <si>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</si>
  <si>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</si>
  <si>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</si>
  <si>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</si>
  <si>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</si>
  <si>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</si>
  <si>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</si>
  <si>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</si>
  <si>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</si>
  <si>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</si>
  <si>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</si>
  <si>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</si>
  <si>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</si>
  <si>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</si>
  <si>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</si>
  <si>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</si>
  <si>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</si>
  <si>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</si>
  <si>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</si>
  <si>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</si>
  <si>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</si>
  <si>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</si>
  <si>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</si>
  <si>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</si>
  <si>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</si>
  <si>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</si>
  <si>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</si>
  <si>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</si>
  <si>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</si>
  <si>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</si>
  <si>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</si>
  <si>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</si>
  <si>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</si>
  <si>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</si>
  <si>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</si>
  <si>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</si>
  <si>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</si>
  <si>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</si>
  <si>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</si>
  <si>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</si>
  <si>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</si>
  <si>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</si>
  <si>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</si>
  <si>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</si>
  <si>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</si>
  <si>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</si>
  <si>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</si>
  <si>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</si>
  <si>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</si>
  <si>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</si>
  <si>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</si>
  <si>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</si>
  <si>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</si>
  <si>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</si>
  <si>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</si>
  <si>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</si>
  <si>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</si>
  <si>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</si>
  <si>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</si>
  <si>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</si>
  <si>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</si>
  <si>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</si>
  <si>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</si>
  <si>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</si>
  <si>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</si>
  <si>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</si>
  <si>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</si>
  <si>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</si>
  <si>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</si>
  <si>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</si>
  <si>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</si>
  <si>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</si>
  <si>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</si>
  <si>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</si>
  <si>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</si>
  <si>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</si>
  <si>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</si>
  <si>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</si>
  <si>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</si>
  <si>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</si>
  <si>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</si>
  <si>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</si>
  <si>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</si>
  <si>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</si>
  <si>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</si>
  <si>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</si>
  <si>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</si>
  <si>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</si>
  <si>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</si>
  <si>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</si>
  <si>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</si>
  <si>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</si>
  <si>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</si>
  <si>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</si>
  <si>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</si>
  <si>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</si>
  <si>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</si>
  <si>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</si>
  <si>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</si>
  <si>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</si>
  <si>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</si>
  <si>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</si>
  <si>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</si>
  <si>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</si>
  <si>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</si>
  <si>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</si>
  <si>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</si>
  <si>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</si>
  <si>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</si>
  <si>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</si>
  <si>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</si>
  <si>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</si>
  <si>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</si>
  <si>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</si>
  <si>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</si>
  <si>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</si>
  <si>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</si>
  <si>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</si>
  <si>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</si>
  <si>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</si>
  <si>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</si>
  <si>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</si>
  <si>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</si>
  <si>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</si>
  <si>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</si>
  <si>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</si>
  <si>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</si>
  <si>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</si>
  <si>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</si>
  <si>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</si>
  <si>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</si>
  <si>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</si>
  <si>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</si>
  <si>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</si>
  <si>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</si>
  <si>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</si>
  <si>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</si>
  <si>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</si>
  <si>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</si>
  <si>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</si>
  <si>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</si>
  <si>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</si>
  <si>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</si>
  <si>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</si>
  <si>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</si>
  <si>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</si>
  <si>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</si>
  <si>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</si>
  <si>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</si>
  <si>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</si>
  <si>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</si>
  <si>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</si>
  <si>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</si>
  <si>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</si>
  <si>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</si>
  <si>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</si>
  <si>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</si>
  <si>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</si>
  <si>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</si>
  <si>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</si>
  <si>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</si>
  <si>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</si>
  <si>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</si>
  <si>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</si>
  <si>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</si>
  <si>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</si>
  <si>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</si>
  <si>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</si>
  <si>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</si>
  <si>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</si>
  <si>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</si>
  <si>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</si>
  <si>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</si>
  <si>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</si>
  <si>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</si>
  <si>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</si>
  <si>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</si>
  <si>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</si>
  <si>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</si>
  <si>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</si>
  <si>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</si>
  <si>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</si>
  <si>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</si>
  <si>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</si>
  <si>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</si>
  <si>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</si>
  <si>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</si>
  <si>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</si>
  <si>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</si>
  <si>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</si>
  <si>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</si>
  <si>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</si>
  <si>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</si>
  <si>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</si>
  <si>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</si>
  <si>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</si>
  <si>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</si>
  <si>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</si>
  <si>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</si>
  <si>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</si>
  <si>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</si>
  <si>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</si>
  <si>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</si>
  <si>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</si>
  <si>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</si>
  <si>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</si>
  <si>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</si>
  <si>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</si>
  <si>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</si>
  <si>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</si>
  <si>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</si>
  <si>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</si>
  <si>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</si>
  <si>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</si>
  <si>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</si>
  <si>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</si>
  <si>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</si>
  <si>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</si>
  <si>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</si>
  <si>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</si>
  <si>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</si>
  <si>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</si>
  <si>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</si>
  <si>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</si>
  <si>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</si>
  <si>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</si>
  <si>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</si>
  <si>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</si>
  <si>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</si>
  <si>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</si>
  <si>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</si>
  <si>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</si>
  <si>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</si>
  <si>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</si>
  <si>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</si>
  <si>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</si>
  <si>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</si>
  <si>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</si>
  <si>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</si>
  <si>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</si>
  <si>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</si>
  <si>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</si>
  <si>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</si>
  <si>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</si>
  <si>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</si>
  <si>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</si>
  <si>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</si>
  <si>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</si>
  <si>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</si>
  <si>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</si>
  <si>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</si>
  <si>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</si>
  <si>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</si>
  <si>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</si>
  <si>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</si>
  <si>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</si>
  <si>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</si>
  <si>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</si>
  <si>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</si>
  <si>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</si>
  <si>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</si>
  <si>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</si>
  <si>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</si>
  <si>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</si>
  <si>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</si>
  <si>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</si>
  <si>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</si>
  <si>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</si>
  <si>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</si>
  <si>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</si>
  <si>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</si>
  <si>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</si>
  <si>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</si>
  <si>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</si>
  <si>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</si>
  <si>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</si>
  <si>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</si>
  <si>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</si>
  <si>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</si>
  <si>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</si>
  <si>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</si>
  <si>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</si>
  <si>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</si>
  <si>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</si>
  <si>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</si>
  <si>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</si>
  <si>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</si>
  <si>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</si>
  <si>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</si>
  <si>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</si>
  <si>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</si>
  <si>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</si>
  <si>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</si>
  <si>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</si>
  <si>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</si>
  <si>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</si>
  <si>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</si>
  <si>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</si>
  <si>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</si>
  <si>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</si>
  <si>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</si>
  <si>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</si>
  <si>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</si>
  <si>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</si>
  <si>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</si>
  <si>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</si>
  <si>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</si>
  <si>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</si>
  <si>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</si>
  <si>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</si>
  <si>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</si>
  <si>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</si>
  <si>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</si>
  <si>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</si>
  <si>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</si>
  <si>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</si>
  <si>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</si>
  <si>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</si>
  <si>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</si>
  <si>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</si>
  <si>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</si>
  <si>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</si>
  <si>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</si>
  <si>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</si>
  <si>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</si>
  <si>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</si>
  <si>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</si>
  <si>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</si>
  <si>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</si>
  <si>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</si>
  <si>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</si>
  <si>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</si>
  <si>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</si>
  <si>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</si>
  <si>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</si>
  <si>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</si>
  <si>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</si>
  <si>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</si>
  <si>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</si>
  <si>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</si>
  <si>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</si>
  <si>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</si>
  <si>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</si>
  <si>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</si>
  <si>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</si>
  <si>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</si>
  <si>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</si>
  <si>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</si>
  <si>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</si>
  <si>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</si>
  <si>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</si>
  <si>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</si>
  <si>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</si>
  <si>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</si>
  <si>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</si>
  <si>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</si>
  <si>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</si>
  <si>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</si>
  <si>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</si>
  <si>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</si>
  <si>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</si>
  <si>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</si>
  <si>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</si>
  <si>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</si>
  <si>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</si>
  <si>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</si>
  <si>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</si>
  <si>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</si>
  <si>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</si>
  <si>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</si>
  <si>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</si>
  <si>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</si>
  <si>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</si>
  <si>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</si>
  <si>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</si>
  <si>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</si>
  <si>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</si>
  <si>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</si>
  <si>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</si>
  <si>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</si>
  <si>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</si>
  <si>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</si>
  <si>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</si>
  <si>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</si>
  <si>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</si>
  <si>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</si>
  <si>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</si>
  <si>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</si>
  <si>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</si>
  <si>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</si>
  <si>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</si>
  <si>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</si>
  <si>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</si>
  <si>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</si>
  <si>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</si>
  <si>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</si>
  <si>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</si>
  <si>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</si>
  <si>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</si>
  <si>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</si>
  <si>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</si>
  <si>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</si>
  <si>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</si>
  <si>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</si>
  <si>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</si>
  <si>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</si>
  <si>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</si>
  <si>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</si>
  <si>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</si>
  <si>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</si>
  <si>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</si>
  <si>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</si>
  <si>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</si>
  <si>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</si>
  <si>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</si>
  <si>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</si>
  <si>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</si>
  <si>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</si>
  <si>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</si>
  <si>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</si>
  <si>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</si>
  <si>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</si>
  <si>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</si>
  <si>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</si>
  <si>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</si>
  <si>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</si>
  <si>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</si>
  <si>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</si>
  <si>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</si>
  <si>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</si>
  <si>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</si>
  <si>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</si>
  <si>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</si>
  <si>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</si>
  <si>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</si>
  <si>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</si>
  <si>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</si>
  <si>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</si>
  <si>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</si>
  <si>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</si>
  <si>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</si>
  <si>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</si>
  <si>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</si>
  <si>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</si>
  <si>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</si>
  <si>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</si>
  <si>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</si>
  <si>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</si>
  <si>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</si>
  <si>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</si>
  <si>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</si>
  <si>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</si>
  <si>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</si>
  <si>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</si>
  <si>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</si>
  <si>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</si>
  <si>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</si>
  <si>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</si>
  <si>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</si>
  <si>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</si>
  <si>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</si>
  <si>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</si>
  <si>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</si>
  <si>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</si>
  <si>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</si>
  <si>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</si>
  <si>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</si>
  <si>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</si>
  <si>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</si>
  <si>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</si>
  <si>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</si>
  <si>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</si>
  <si>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</si>
  <si>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</si>
  <si>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</si>
  <si>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</si>
  <si>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</si>
  <si>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</si>
  <si>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</si>
  <si>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</si>
  <si>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</si>
  <si>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</si>
  <si>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</si>
  <si>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</si>
  <si>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</si>
  <si>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</si>
  <si>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</si>
  <si>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</si>
  <si>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</si>
  <si>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</si>
  <si>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</si>
  <si>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</si>
  <si>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</si>
  <si>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</si>
  <si>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</si>
  <si>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</si>
  <si>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</si>
  <si>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</si>
  <si>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</si>
  <si>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</si>
  <si>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</si>
  <si>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</si>
  <si>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</si>
  <si>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</si>
  <si>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</si>
  <si>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</si>
  <si>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</si>
  <si>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</si>
  <si>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</si>
  <si>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</si>
  <si>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</si>
  <si>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</si>
  <si>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</si>
  <si>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</si>
  <si>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</si>
  <si>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</si>
  <si>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</si>
  <si>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</si>
  <si>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</si>
  <si>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</si>
  <si>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</si>
  <si>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</si>
  <si>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</si>
  <si>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</si>
  <si>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</si>
  <si>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</si>
  <si>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</si>
  <si>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</si>
  <si>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</si>
  <si>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</si>
  <si>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</si>
  <si>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</si>
  <si>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</si>
  <si>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</si>
  <si>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</si>
  <si>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</si>
  <si>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</si>
  <si>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</si>
  <si>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</si>
  <si>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</si>
  <si>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</si>
  <si>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</si>
  <si>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</si>
  <si>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</si>
  <si>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</si>
  <si>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</si>
  <si>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</si>
  <si>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</si>
  <si>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</si>
  <si>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</si>
  <si>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</si>
  <si>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</si>
  <si>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</si>
  <si>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</si>
  <si>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</si>
  <si>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</si>
  <si>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</si>
  <si>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</si>
  <si>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</si>
  <si>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</si>
  <si>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</si>
  <si>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</si>
  <si>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</si>
  <si>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</si>
  <si>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</si>
  <si>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</si>
  <si>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</si>
  <si>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</si>
  <si>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</si>
  <si>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</si>
  <si>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</si>
  <si>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</si>
  <si>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</si>
  <si>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</si>
  <si>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</si>
  <si>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</si>
  <si>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</si>
  <si>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</si>
  <si>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</si>
  <si>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</si>
  <si>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</si>
  <si>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</si>
  <si>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</si>
  <si>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</si>
  <si>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</si>
  <si>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</si>
  <si>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</si>
  <si>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</si>
  <si>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</si>
  <si>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</si>
  <si>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</si>
  <si>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</si>
  <si>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</si>
  <si>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</si>
  <si>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</si>
  <si>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</si>
  <si>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</si>
  <si>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</si>
  <si>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</si>
  <si>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</si>
  <si>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</si>
  <si>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</si>
  <si>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</si>
  <si>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</si>
  <si>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</si>
  <si>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</si>
  <si>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</si>
  <si>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</si>
  <si>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</si>
  <si>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</si>
  <si>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</si>
  <si>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</si>
  <si>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</si>
  <si>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</si>
  <si>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</si>
  <si>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</si>
  <si>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</si>
  <si>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</si>
  <si>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</si>
  <si>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</si>
  <si>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</si>
  <si>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</si>
  <si>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</si>
  <si>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</si>
  <si>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</si>
  <si>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</si>
  <si>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</si>
  <si>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</si>
  <si>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</si>
  <si>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</si>
  <si>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</si>
  <si>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</si>
  <si>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</si>
  <si>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</si>
  <si>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</si>
  <si>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</si>
  <si>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</si>
  <si>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</si>
  <si>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</si>
  <si>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</si>
  <si>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</si>
  <si>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</si>
  <si>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</si>
  <si>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</si>
  <si>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</si>
  <si>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</si>
  <si>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</si>
  <si>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</si>
  <si>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</si>
  <si>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</si>
  <si>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</si>
  <si>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</si>
  <si>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</si>
  <si>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</si>
  <si>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</si>
  <si>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</si>
  <si>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</si>
  <si>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</si>
  <si>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</si>
  <si>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</si>
  <si>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</si>
  <si>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</si>
  <si>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</si>
  <si>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</si>
  <si>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</si>
  <si>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</si>
  <si>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</si>
  <si>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</si>
  <si>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</si>
  <si>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</si>
  <si>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</si>
  <si>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</si>
  <si>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</si>
  <si>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</si>
  <si>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</si>
  <si>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</si>
  <si>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</si>
  <si>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</si>
  <si>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</si>
  <si>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</si>
  <si>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</si>
  <si>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</si>
  <si>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</si>
  <si>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</si>
  <si>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</si>
  <si>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</si>
  <si>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</si>
  <si>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</si>
  <si>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</si>
  <si>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</si>
  <si>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</si>
  <si>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</si>
  <si>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</si>
  <si>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</si>
  <si>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</si>
  <si>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</si>
  <si>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</si>
  <si>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</si>
  <si>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</si>
  <si>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</si>
  <si>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</si>
  <si>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</si>
  <si>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</si>
  <si>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</si>
  <si>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</si>
  <si>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</si>
  <si>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</si>
  <si>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</si>
  <si>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</si>
  <si>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</si>
  <si>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</si>
  <si>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</si>
  <si>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</si>
  <si>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</si>
  <si>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</si>
  <si>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</si>
  <si>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</si>
  <si>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</si>
  <si>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</si>
  <si>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</si>
  <si>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</si>
  <si>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</si>
  <si>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</si>
  <si>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</si>
  <si>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</si>
  <si>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</si>
  <si>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</si>
  <si>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</si>
  <si>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</si>
  <si>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</si>
  <si>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</si>
  <si>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</si>
  <si>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</si>
  <si>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</si>
  <si>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</si>
  <si>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</si>
  <si>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</si>
  <si>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</si>
  <si>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</si>
  <si>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</si>
  <si>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</si>
  <si>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</si>
  <si>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</si>
  <si>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</si>
  <si>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</si>
  <si>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</si>
  <si>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</si>
  <si>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</si>
  <si>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</si>
  <si>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</si>
  <si>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</si>
  <si>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</si>
  <si>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</si>
  <si>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</si>
  <si>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</si>
  <si>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</si>
  <si>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</si>
  <si>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</si>
  <si>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</si>
  <si>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</si>
  <si>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</si>
  <si>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</si>
  <si>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</si>
  <si>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</si>
  <si>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</si>
  <si>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</si>
  <si>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</si>
  <si>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</si>
  <si>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</si>
  <si>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</si>
  <si>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</si>
  <si>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</si>
  <si>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</si>
  <si>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</si>
  <si>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</si>
  <si>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</si>
  <si>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</si>
  <si>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</si>
  <si>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</si>
  <si>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</si>
  <si>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</si>
  <si>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</si>
  <si>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</si>
  <si>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</si>
  <si>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</si>
  <si>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</si>
  <si>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</si>
  <si>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</si>
  <si>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</si>
  <si>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</si>
  <si>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</si>
  <si>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</si>
  <si>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</si>
  <si>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</si>
  <si>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</si>
  <si>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</si>
  <si>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</si>
  <si>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</si>
  <si>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</si>
  <si>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</si>
  <si>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</si>
  <si>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</si>
  <si>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</si>
  <si>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</si>
  <si>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</si>
  <si>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</si>
  <si>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</si>
  <si>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</si>
  <si>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</si>
  <si>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</si>
  <si>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</si>
  <si>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</si>
  <si>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</si>
  <si>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</si>
  <si>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</si>
  <si>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</si>
  <si>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</si>
  <si>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</si>
  <si>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</si>
  <si>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</si>
  <si>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</si>
  <si>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</si>
  <si>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</si>
  <si>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</si>
  <si>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</si>
  <si>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</si>
  <si>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</si>
  <si>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</si>
  <si>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</si>
  <si>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</si>
  <si>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</si>
  <si>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</si>
  <si>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</si>
  <si>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</si>
  <si>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</si>
  <si>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</si>
  <si>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</si>
  <si>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</si>
  <si>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</si>
  <si>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</si>
  <si>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</si>
  <si>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</si>
  <si>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</si>
  <si>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</si>
  <si>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</si>
  <si>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</si>
  <si>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</si>
  <si>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</si>
  <si>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</si>
  <si>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</si>
  <si>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</si>
  <si>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</si>
  <si>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</si>
  <si>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</si>
  <si>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</si>
  <si>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</si>
  <si>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</si>
  <si>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</si>
  <si>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</si>
  <si>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</si>
  <si>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</si>
  <si>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</si>
  <si>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</si>
  <si>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</si>
  <si>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</si>
  <si>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</si>
  <si>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</si>
  <si>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</si>
  <si>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</si>
  <si>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</si>
  <si>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</si>
  <si>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</si>
  <si>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</si>
  <si>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</si>
  <si>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</si>
  <si>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</si>
  <si>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</si>
  <si>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</si>
  <si>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</si>
  <si>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</si>
  <si>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</si>
  <si>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</si>
  <si>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</si>
  <si>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</si>
  <si>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</si>
  <si>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</si>
  <si>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</si>
  <si>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</si>
  <si>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</si>
  <si>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</si>
  <si>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</si>
  <si>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</si>
  <si>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</si>
  <si>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</si>
  <si>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</si>
  <si>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</si>
  <si>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</si>
  <si>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</si>
  <si>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</si>
  <si>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</si>
  <si>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</si>
  <si>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</si>
  <si>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</si>
  <si>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</si>
  <si>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</si>
  <si>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</si>
  <si>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</si>
  <si>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</si>
  <si>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</si>
  <si>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</si>
  <si>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</si>
  <si>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</si>
  <si>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</si>
  <si>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</si>
  <si>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</si>
  <si>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</si>
  <si>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</si>
  <si>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</si>
  <si>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</si>
  <si>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</si>
  <si>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</si>
  <si>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</si>
  <si>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</si>
  <si>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</si>
  <si>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</si>
  <si>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</si>
  <si>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</si>
  <si>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</si>
  <si>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</si>
  <si>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</si>
  <si>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</si>
  <si>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</si>
  <si>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</si>
  <si>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</si>
  <si>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</si>
  <si>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</si>
  <si>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</si>
  <si>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</si>
  <si>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</si>
  <si>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</si>
  <si>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</si>
  <si>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</si>
  <si>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</si>
  <si>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</si>
  <si>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</si>
  <si>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</si>
  <si>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</si>
  <si>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</si>
  <si>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</si>
  <si>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</si>
  <si>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</si>
  <si>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</si>
  <si>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</si>
  <si>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</si>
  <si>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</si>
  <si>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</si>
  <si>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</si>
  <si>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</si>
  <si>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</si>
  <si>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</si>
  <si>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</si>
  <si>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</si>
  <si>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</si>
  <si>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</si>
  <si>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</si>
  <si>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</si>
  <si>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</si>
  <si>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</si>
  <si>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</si>
  <si>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</si>
  <si>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</si>
  <si>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</si>
  <si>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</si>
  <si>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</si>
  <si>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</si>
  <si>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</si>
  <si>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</si>
  <si>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</si>
  <si>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</si>
  <si>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</si>
  <si>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</si>
  <si>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</si>
  <si>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</si>
  <si>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</si>
  <si>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</si>
  <si>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</si>
  <si>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</si>
  <si>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</si>
  <si>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</si>
  <si>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</si>
  <si>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</si>
  <si>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</si>
  <si>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</si>
  <si>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</si>
  <si>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</si>
  <si>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</si>
  <si>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</si>
  <si>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</si>
  <si>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</si>
  <si>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</si>
  <si>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</si>
  <si>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</si>
  <si>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</si>
  <si>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</si>
  <si>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</si>
  <si>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</si>
  <si>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</si>
  <si>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</si>
  <si>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</si>
  <si>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</si>
  <si>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</si>
  <si>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</si>
  <si>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</si>
  <si>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</si>
  <si>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</si>
  <si>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</si>
  <si>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</si>
  <si>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</si>
  <si>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</si>
  <si>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</si>
  <si>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</si>
  <si>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</si>
  <si>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</si>
  <si>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</si>
  <si>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</si>
  <si>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</si>
  <si>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</si>
  <si>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</si>
  <si>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</si>
  <si>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</si>
  <si>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</si>
  <si>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</si>
  <si>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</si>
  <si>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</si>
  <si>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</si>
  <si>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</si>
  <si>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</si>
  <si>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</si>
  <si>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</si>
  <si>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</si>
  <si>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</si>
  <si>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</si>
  <si>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</si>
  <si>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</si>
  <si>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</si>
  <si>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</si>
  <si>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</si>
  <si>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</si>
  <si>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</si>
  <si>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</si>
  <si>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</si>
  <si>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</si>
  <si>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</si>
  <si>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</si>
  <si>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</si>
  <si>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</si>
  <si>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</si>
  <si>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</si>
  <si>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</si>
  <si>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</si>
  <si>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</si>
  <si>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</si>
  <si>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</si>
  <si>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</si>
  <si>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</si>
  <si>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</si>
  <si>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</si>
  <si>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</si>
  <si>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</si>
  <si>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</si>
  <si>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</si>
  <si>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</si>
  <si>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</si>
  <si>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</si>
  <si>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</si>
  <si>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</si>
  <si>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</si>
  <si>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</si>
  <si>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</si>
  <si>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</si>
  <si>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</si>
  <si>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</si>
  <si>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</si>
  <si>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</si>
  <si>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</si>
  <si>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</si>
  <si>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</si>
  <si>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</si>
  <si>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</si>
  <si>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</si>
  <si>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</si>
  <si>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</si>
  <si>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</si>
  <si>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</si>
  <si>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</si>
  <si>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</si>
  <si>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</si>
  <si>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</si>
  <si>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</si>
  <si>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</si>
  <si>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</si>
  <si>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</si>
  <si>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</si>
  <si>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</si>
  <si>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</si>
  <si>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</si>
  <si>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</si>
  <si>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</si>
  <si>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</si>
  <si>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</si>
  <si>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</si>
  <si>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</si>
  <si>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</si>
  <si>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</si>
  <si>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</si>
  <si>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</si>
  <si>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</si>
  <si>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</si>
  <si>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</si>
  <si>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</si>
  <si>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</si>
  <si>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</si>
  <si>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</si>
  <si>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</si>
  <si>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</si>
  <si>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</si>
  <si>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</si>
  <si>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</si>
  <si>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</si>
  <si>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</si>
  <si>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</si>
  <si>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</si>
  <si>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</si>
  <si>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</si>
  <si>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</si>
  <si>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</si>
  <si>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</si>
  <si>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</si>
  <si>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</si>
  <si>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</si>
  <si>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</si>
  <si>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</si>
  <si>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</si>
  <si>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</si>
  <si>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</si>
  <si>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</si>
  <si>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</si>
  <si>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</si>
  <si>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</si>
  <si>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</si>
  <si>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</si>
  <si>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</si>
  <si>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</si>
  <si>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</si>
  <si>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</si>
  <si>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</si>
  <si>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</si>
  <si>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</si>
  <si>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</si>
  <si>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</si>
  <si>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</si>
  <si>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</si>
  <si>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</si>
  <si>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</si>
  <si>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</si>
  <si>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</si>
  <si>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</si>
  <si>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</si>
  <si>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</si>
  <si>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</si>
  <si>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</si>
  <si>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</si>
  <si>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</si>
  <si>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</si>
  <si>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</si>
  <si>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</si>
  <si>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</si>
  <si>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</si>
  <si>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</si>
  <si>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</si>
  <si>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</si>
  <si>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</si>
  <si>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</si>
  <si>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</si>
  <si>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</si>
  <si>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</si>
  <si>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</si>
  <si>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</si>
  <si>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</si>
  <si>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</si>
  <si>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</si>
  <si>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</si>
  <si>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</si>
  <si>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</si>
  <si>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</si>
  <si>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</si>
  <si>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</si>
  <si>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</si>
  <si>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</si>
  <si>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</si>
  <si>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</si>
  <si>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</si>
  <si>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</si>
  <si>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</si>
  <si>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</si>
  <si>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</si>
  <si>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</si>
  <si>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</si>
  <si>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</si>
  <si>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</si>
  <si>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</si>
  <si>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</si>
  <si>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</si>
  <si>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</si>
  <si>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</si>
  <si>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</si>
  <si>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</si>
  <si>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</si>
  <si>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</si>
  <si>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</si>
  <si>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</si>
  <si>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</si>
  <si>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</si>
  <si>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</si>
  <si>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</si>
  <si>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</si>
  <si>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</si>
  <si>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</si>
  <si>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</si>
  <si>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</si>
  <si>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</si>
  <si>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</si>
  <si>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</si>
  <si>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</si>
  <si>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</si>
  <si>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</si>
  <si>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</si>
  <si>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</si>
  <si>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</si>
  <si>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</si>
  <si>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</si>
  <si>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</si>
  <si>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</si>
  <si>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</si>
  <si>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</si>
  <si>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</si>
  <si>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</si>
  <si>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</si>
  <si>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</si>
  <si>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</si>
  <si>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</si>
  <si>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</si>
  <si>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</si>
  <si>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</si>
  <si>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</si>
  <si>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</si>
  <si>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</si>
  <si>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</si>
  <si>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</si>
  <si>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</si>
  <si>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</si>
  <si>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</si>
  <si>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</si>
  <si>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</si>
  <si>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</si>
  <si>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</si>
  <si>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</si>
  <si>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</si>
  <si>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</si>
  <si>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</si>
  <si>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</si>
  <si>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</si>
  <si>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</si>
  <si>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</si>
  <si>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</si>
  <si>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</si>
  <si>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</si>
  <si>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</si>
  <si>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</si>
  <si>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</si>
  <si>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</si>
  <si>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</si>
  <si>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</si>
  <si>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</si>
  <si>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</si>
  <si>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</si>
  <si>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</si>
  <si>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</si>
  <si>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</si>
  <si>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</si>
  <si>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</si>
  <si>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</si>
  <si>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</si>
  <si>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</si>
  <si>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</si>
  <si>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</si>
  <si>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</si>
  <si>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</si>
  <si>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</si>
  <si>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</si>
  <si>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</si>
  <si>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</si>
  <si>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</si>
  <si>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</si>
  <si>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</si>
  <si>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</si>
  <si>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</si>
  <si>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</si>
  <si>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</si>
  <si>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</si>
  <si>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</si>
  <si>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</si>
  <si>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</si>
  <si>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</si>
  <si>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</si>
  <si>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</si>
  <si>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</si>
  <si>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</si>
  <si>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</si>
  <si>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</si>
  <si>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</si>
  <si>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</si>
  <si>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</si>
  <si>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</si>
  <si>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</si>
  <si>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</si>
  <si>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</si>
  <si>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</si>
  <si>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</si>
  <si>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</si>
  <si>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</si>
  <si>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</si>
  <si>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</si>
  <si>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</si>
  <si>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</si>
  <si>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</si>
  <si>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</si>
  <si>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</si>
  <si>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</si>
  <si>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</si>
  <si>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</si>
  <si>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</si>
  <si>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</si>
  <si>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</si>
  <si>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</si>
  <si>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</si>
  <si>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</si>
  <si>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</si>
  <si>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</si>
  <si>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</si>
  <si>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</si>
  <si>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</si>
  <si>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</si>
  <si>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</si>
  <si>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</si>
  <si>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</si>
  <si>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</si>
  <si>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</si>
  <si>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</si>
  <si>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</si>
  <si>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</si>
  <si>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</si>
  <si>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</si>
  <si>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</si>
  <si>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</si>
  <si>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</si>
  <si>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</si>
  <si>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</si>
  <si>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</si>
  <si>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</si>
  <si>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</si>
  <si>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</si>
  <si>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</si>
  <si>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</si>
  <si>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</si>
  <si>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</si>
  <si>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</si>
  <si>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</si>
  <si>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</si>
  <si>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</si>
  <si>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</si>
  <si>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</si>
  <si>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</si>
  <si>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</si>
  <si>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</si>
  <si>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</si>
  <si>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</si>
  <si>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</si>
  <si>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</si>
  <si>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</si>
  <si>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</si>
  <si>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</si>
  <si>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</si>
  <si>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</si>
  <si>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</si>
  <si>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</si>
  <si>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</si>
  <si>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</si>
  <si>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</si>
  <si>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</si>
  <si>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</si>
  <si>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</si>
  <si>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</si>
  <si>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</si>
  <si>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</si>
  <si>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</si>
  <si>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</si>
  <si>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</si>
  <si>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</si>
  <si>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</si>
  <si>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</si>
  <si>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</si>
  <si>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</si>
  <si>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</si>
  <si>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</si>
  <si>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</si>
  <si>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</si>
  <si>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</si>
  <si>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</si>
  <si>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</si>
  <si>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</si>
  <si>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</si>
  <si>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</si>
  <si>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</si>
  <si>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</si>
  <si>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</si>
  <si>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</si>
  <si>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</si>
  <si>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</si>
  <si>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</si>
  <si>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</si>
  <si>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</si>
  <si>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</si>
  <si>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</si>
  <si>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</si>
  <si>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</si>
  <si>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</si>
  <si>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</si>
  <si>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</si>
  <si>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</si>
  <si>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</si>
  <si>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</si>
  <si>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</si>
  <si>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</si>
  <si>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</si>
  <si>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</si>
  <si>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</si>
  <si>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</si>
  <si>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</si>
  <si>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</si>
  <si>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</si>
  <si>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</si>
  <si>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</si>
  <si>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</si>
  <si>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</si>
  <si>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</si>
  <si>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</si>
  <si>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</si>
  <si>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</si>
  <si>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</si>
  <si>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</si>
  <si>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</si>
  <si>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</si>
  <si>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</si>
  <si>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</si>
  <si>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</si>
  <si>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</si>
  <si>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</si>
  <si>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</si>
  <si>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</si>
  <si>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</si>
  <si>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</si>
  <si>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</si>
  <si>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</si>
  <si>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</si>
  <si>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</si>
  <si>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</si>
  <si>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</si>
  <si>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</si>
  <si>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</si>
  <si>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</si>
  <si>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</si>
  <si>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</si>
  <si>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</si>
  <si>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</si>
  <si>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</si>
  <si>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</si>
  <si>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</si>
  <si>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</si>
  <si>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</si>
  <si>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</si>
  <si>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</si>
  <si>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</si>
  <si>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</si>
  <si>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</si>
  <si>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</si>
  <si>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</si>
  <si>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</si>
  <si>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</si>
  <si>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</si>
  <si>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</si>
  <si>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</si>
  <si>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</si>
  <si>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</si>
  <si>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</si>
  <si>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</si>
  <si>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</si>
  <si>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</si>
  <si>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</si>
  <si>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</si>
  <si>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</si>
  <si>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</si>
  <si>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</si>
  <si>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</si>
  <si>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</si>
  <si>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</si>
  <si>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</si>
  <si>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</si>
  <si>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</si>
  <si>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</si>
  <si>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</si>
  <si>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</si>
  <si>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</si>
  <si>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</si>
  <si>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</si>
  <si>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</si>
  <si>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</si>
  <si>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</si>
  <si>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</si>
  <si>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</si>
  <si>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</si>
  <si>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</si>
  <si>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</si>
  <si>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</si>
  <si>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</si>
  <si>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</si>
  <si>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</si>
  <si>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</si>
  <si>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</si>
  <si>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</si>
  <si>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</si>
  <si>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</si>
  <si>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</si>
  <si>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</si>
  <si>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</si>
  <si>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</si>
  <si>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</si>
  <si>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</si>
  <si>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</si>
  <si>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</si>
  <si>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</si>
  <si>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</si>
  <si>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</si>
  <si>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</si>
  <si>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</si>
  <si>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</si>
  <si>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</si>
  <si>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</si>
  <si>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</si>
  <si>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</si>
  <si>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</si>
  <si>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</si>
  <si>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</si>
  <si>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</si>
  <si>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</si>
  <si>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</si>
  <si>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</si>
  <si>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</si>
  <si>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</si>
  <si>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</si>
  <si>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</si>
  <si>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</si>
  <si>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</si>
  <si>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</si>
  <si>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</si>
  <si>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</si>
  <si>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</si>
  <si>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</si>
  <si>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</si>
  <si>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</si>
  <si>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</si>
  <si>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</si>
  <si>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</si>
  <si>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</si>
  <si>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</si>
  <si>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</si>
  <si>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</si>
  <si>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</si>
  <si>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</si>
  <si>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</si>
  <si>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</si>
  <si>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</si>
  <si>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</si>
  <si>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</si>
  <si>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</si>
  <si>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</si>
  <si>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</si>
  <si>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</si>
  <si>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</si>
  <si>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</si>
  <si>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</si>
  <si>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</si>
  <si>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</si>
  <si>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</si>
  <si>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</si>
  <si>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</si>
  <si>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</si>
  <si>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</si>
  <si>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</si>
  <si>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</si>
  <si>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</si>
  <si>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</si>
  <si>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</si>
  <si>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</si>
  <si>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</si>
  <si>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</si>
  <si>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</si>
  <si>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</si>
  <si>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</si>
  <si>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</si>
  <si>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</si>
  <si>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</si>
  <si>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</si>
  <si>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</si>
  <si>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</si>
  <si>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</si>
  <si>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</si>
  <si>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</si>
  <si>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</si>
  <si>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</si>
  <si>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</si>
  <si>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</si>
  <si>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</si>
  <si>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</si>
  <si>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</si>
  <si>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</si>
  <si>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</si>
  <si>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</si>
  <si>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</si>
  <si>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</si>
  <si>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</si>
  <si>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</si>
  <si>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</si>
  <si>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</si>
  <si>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</si>
  <si>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</si>
  <si>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</si>
  <si>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</si>
  <si>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</si>
  <si>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</si>
  <si>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</si>
  <si>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</si>
  <si>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</si>
  <si>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</si>
  <si>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</si>
  <si>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</si>
  <si>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</si>
  <si>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</si>
  <si>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</si>
  <si>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</si>
  <si>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</si>
  <si>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</si>
  <si>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</si>
  <si>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</si>
  <si>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</si>
  <si>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</si>
  <si>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</si>
  <si>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</si>
  <si>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</si>
  <si>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</si>
  <si>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</si>
  <si>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</si>
  <si>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</si>
  <si>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</si>
  <si>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</si>
  <si>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</si>
  <si>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</si>
  <si>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</si>
  <si>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</si>
  <si>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</si>
  <si>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</si>
  <si>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</si>
  <si>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</si>
  <si>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</si>
  <si>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</si>
  <si>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</si>
  <si>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</si>
  <si>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</si>
  <si>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</si>
  <si>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</si>
  <si>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</si>
  <si>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</si>
  <si>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</si>
  <si>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</si>
  <si>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</si>
  <si>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</si>
  <si>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</si>
  <si>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</si>
  <si>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</si>
  <si>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</si>
  <si>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</si>
  <si>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</si>
  <si>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</si>
  <si>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</si>
  <si>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</si>
  <si>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</si>
  <si>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</si>
  <si>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</si>
  <si>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</si>
  <si>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</si>
  <si>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</si>
  <si>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</si>
  <si>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</si>
  <si>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</si>
  <si>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</si>
  <si>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</si>
  <si>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</si>
  <si>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</si>
  <si>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</si>
  <si>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</si>
  <si>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</si>
  <si>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</si>
  <si>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</si>
  <si>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</si>
  <si>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</si>
  <si>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</si>
  <si>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</si>
  <si>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</si>
  <si>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</si>
  <si>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</si>
  <si>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</si>
  <si>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</si>
  <si>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</si>
  <si>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</si>
  <si>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</si>
  <si>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</si>
  <si>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</si>
  <si>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</si>
  <si>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</si>
  <si>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</si>
  <si>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</si>
  <si>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</si>
  <si>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</si>
  <si>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</si>
  <si>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</si>
  <si>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</si>
  <si>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</si>
  <si>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</si>
  <si>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</si>
  <si>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</si>
  <si>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</si>
  <si>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</si>
  <si>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</si>
  <si>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</si>
  <si>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</si>
  <si>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</si>
  <si>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</si>
  <si>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</si>
  <si>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</si>
  <si>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</si>
  <si>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</si>
  <si>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</si>
  <si>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</si>
  <si>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</si>
  <si>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</si>
  <si>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</si>
  <si>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</si>
  <si>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</si>
  <si>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</si>
  <si>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</si>
  <si>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</si>
  <si>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</si>
  <si>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</si>
  <si>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</si>
  <si>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</si>
  <si>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</si>
  <si>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</si>
  <si>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</si>
  <si>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</si>
  <si>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</si>
  <si>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</si>
  <si>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</si>
  <si>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</si>
  <si>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</si>
  <si>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</si>
  <si>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</si>
  <si>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</si>
  <si>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</si>
  <si>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</si>
  <si>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</si>
  <si>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</si>
  <si>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</si>
  <si>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</si>
  <si>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</si>
  <si>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</si>
  <si>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</si>
  <si>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</si>
  <si>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</si>
  <si>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</si>
  <si>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</si>
  <si>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</si>
  <si>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</si>
  <si>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</si>
  <si>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</si>
  <si>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</si>
  <si>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</si>
  <si>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</si>
  <si>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</si>
  <si>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</si>
  <si>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</si>
  <si>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</si>
  <si>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</si>
  <si>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</si>
  <si>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</si>
  <si>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</si>
  <si>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</si>
  <si>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</si>
  <si>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</si>
  <si>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</si>
  <si>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</si>
  <si>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</si>
  <si>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</si>
  <si>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</si>
  <si>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</si>
  <si>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</si>
  <si>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</si>
  <si>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</si>
  <si>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</si>
  <si>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</si>
  <si>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</si>
  <si>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</si>
  <si>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</si>
  <si>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</si>
  <si>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</si>
  <si>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</si>
  <si>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</si>
  <si>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</si>
  <si>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</si>
  <si>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</si>
  <si>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</si>
  <si>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</si>
  <si>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</si>
  <si>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</si>
  <si>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</si>
  <si>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</si>
  <si>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</si>
  <si>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</si>
  <si>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</si>
  <si>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</si>
  <si>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</si>
  <si>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</si>
  <si>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</si>
  <si>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</si>
  <si>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</si>
  <si>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</si>
  <si>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</si>
  <si>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</si>
  <si>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</si>
  <si>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</si>
  <si>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</si>
  <si>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</si>
  <si>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</si>
  <si>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</si>
  <si>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</si>
  <si>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</si>
  <si>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</si>
  <si>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</si>
  <si>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</si>
  <si>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</si>
  <si>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</si>
  <si>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</si>
  <si>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</si>
  <si>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</si>
  <si>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</si>
  <si>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</si>
  <si>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</si>
  <si>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</si>
  <si>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</si>
  <si>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</si>
  <si>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</si>
  <si>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</si>
  <si>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</si>
  <si>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</si>
  <si>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</si>
  <si>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</si>
  <si>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</si>
  <si>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</si>
  <si>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</si>
  <si>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</si>
  <si>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</si>
  <si>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</si>
  <si>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</si>
  <si>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</si>
  <si>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</si>
  <si>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</si>
  <si>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</si>
  <si>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</si>
  <si>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</si>
  <si>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</si>
  <si>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</si>
  <si>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</si>
  <si>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</si>
  <si>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</si>
  <si>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</si>
  <si>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</si>
  <si>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</si>
  <si>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</si>
  <si>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</si>
  <si>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</si>
  <si>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</si>
  <si>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</si>
  <si>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</si>
  <si>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</si>
  <si>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</si>
  <si>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</si>
  <si>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</si>
  <si>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</si>
  <si>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</si>
  <si>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</si>
  <si>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</si>
  <si>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</si>
  <si>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</si>
  <si>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</si>
  <si>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</si>
  <si>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</si>
  <si>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</si>
  <si>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</si>
  <si>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</si>
  <si>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</si>
  <si>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</si>
  <si>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</si>
  <si>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</si>
  <si>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</si>
  <si>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</si>
  <si>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</si>
  <si>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</si>
  <si>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</si>
  <si>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</si>
  <si>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</si>
  <si>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</si>
  <si>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</si>
  <si>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</si>
  <si>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</si>
  <si>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</si>
  <si>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</si>
  <si>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</si>
  <si>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</si>
  <si>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</si>
  <si>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</si>
  <si>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</si>
  <si>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</si>
  <si>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</si>
  <si>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</si>
  <si>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</si>
  <si>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</si>
  <si>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</si>
  <si>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</si>
  <si>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</si>
  <si>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</si>
  <si>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</si>
  <si>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</si>
  <si>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</si>
  <si>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</si>
  <si>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</si>
  <si>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</si>
  <si>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</si>
  <si>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</si>
  <si>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</si>
  <si>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</si>
  <si>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</si>
  <si>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</si>
  <si>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</si>
  <si>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</si>
  <si>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</si>
  <si>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</si>
  <si>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</si>
  <si>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</si>
  <si>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</si>
  <si>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</si>
  <si>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</si>
  <si>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</si>
  <si>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</si>
  <si>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</si>
  <si>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</si>
  <si>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</si>
  <si>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</si>
  <si>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</si>
  <si>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</si>
  <si>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</si>
  <si>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</si>
  <si>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</si>
  <si>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</si>
  <si>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</si>
  <si>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</si>
  <si>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</si>
  <si>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</si>
  <si>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</si>
  <si>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</si>
  <si>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</si>
  <si>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</si>
  <si>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</si>
  <si>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</si>
  <si>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</si>
  <si>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</si>
  <si>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</si>
  <si>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</si>
  <si>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</si>
  <si>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</si>
  <si>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</si>
  <si>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</si>
  <si>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</si>
  <si>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</si>
  <si>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</si>
  <si>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</si>
  <si>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</si>
  <si>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</si>
  <si>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</si>
  <si>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</si>
  <si>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</si>
  <si>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</si>
  <si>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</si>
  <si>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</si>
  <si>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</si>
  <si>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</si>
  <si>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</si>
  <si>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</si>
  <si>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</si>
  <si>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</si>
  <si>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</si>
  <si>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</si>
  <si>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</si>
  <si>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</si>
  <si>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</si>
  <si>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</si>
  <si>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</si>
  <si>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</si>
  <si>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</si>
  <si>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</si>
  <si>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</si>
  <si>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</si>
  <si>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</si>
  <si>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</si>
  <si>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</si>
  <si>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</si>
  <si>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</si>
  <si>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</si>
  <si>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</si>
  <si>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</si>
  <si>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</si>
  <si>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</si>
  <si>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</si>
  <si>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</si>
  <si>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</si>
  <si>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</si>
  <si>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</si>
  <si>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</si>
  <si>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</si>
  <si>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</si>
  <si>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</si>
  <si>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</si>
  <si>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</si>
  <si>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</si>
  <si>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</si>
  <si>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</si>
  <si>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</si>
  <si>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</si>
  <si>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</si>
  <si>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</si>
  <si>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</si>
  <si>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</si>
  <si>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</si>
  <si>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</si>
  <si>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</si>
  <si>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</si>
  <si>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</si>
  <si>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</si>
  <si>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</si>
  <si>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</si>
  <si>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</si>
  <si>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</si>
  <si>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</si>
  <si>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</si>
  <si>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</si>
  <si>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</si>
  <si>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</si>
  <si>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</si>
  <si>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</si>
  <si>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</si>
  <si>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</si>
  <si>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</si>
  <si>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</si>
  <si>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</si>
  <si>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</si>
  <si>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</si>
  <si>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</si>
  <si>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</si>
  <si>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</si>
  <si>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</si>
  <si>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</si>
  <si>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</si>
  <si>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</si>
  <si>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</si>
  <si>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</si>
  <si>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</si>
  <si>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</si>
  <si>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</si>
  <si>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</si>
  <si>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</si>
  <si>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</si>
  <si>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</si>
  <si>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</si>
  <si>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</si>
  <si>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</si>
  <si>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</si>
  <si>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</si>
  <si>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</si>
  <si>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</si>
  <si>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</si>
  <si>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</si>
  <si>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</si>
  <si>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</si>
  <si>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</si>
  <si>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</si>
  <si>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</si>
  <si>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</si>
  <si>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</si>
  <si>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</si>
  <si>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</si>
  <si>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</si>
  <si>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</si>
  <si>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</si>
  <si>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</si>
  <si>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</si>
  <si>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</si>
  <si>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</si>
  <si>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</si>
  <si>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</si>
  <si>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</si>
  <si>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</si>
  <si>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</si>
  <si>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</si>
  <si>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</si>
  <si>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</si>
  <si>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</si>
  <si>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</si>
  <si>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</si>
  <si>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</si>
  <si>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</si>
  <si>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</si>
  <si>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</si>
  <si>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</si>
  <si>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</si>
  <si>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</si>
  <si>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</si>
  <si>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</si>
  <si>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</si>
  <si>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</si>
  <si>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</si>
  <si>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</si>
  <si>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</si>
  <si>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</si>
  <si>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</si>
  <si>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</si>
  <si>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</si>
  <si>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</si>
  <si>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</si>
  <si>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</si>
  <si>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</si>
  <si>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</si>
  <si>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</si>
  <si>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</si>
  <si>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</si>
  <si>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</si>
  <si>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</si>
  <si>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</si>
  <si>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</si>
  <si>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</si>
  <si>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</si>
  <si>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</si>
  <si>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</si>
  <si>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</si>
  <si>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</si>
  <si>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</si>
  <si>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</si>
  <si>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</si>
  <si>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</si>
  <si>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</si>
  <si>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</si>
  <si>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</si>
  <si>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</si>
  <si>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</si>
  <si>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</si>
  <si>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</si>
  <si>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</si>
  <si>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</si>
  <si>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</si>
  <si>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</si>
  <si>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</si>
  <si>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</si>
  <si>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</si>
  <si>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</si>
  <si>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</si>
  <si>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</si>
  <si>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</si>
  <si>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</si>
  <si>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</si>
  <si>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</si>
  <si>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</si>
  <si>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</si>
  <si>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</si>
  <si>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</si>
  <si>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</si>
  <si>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</si>
  <si>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</si>
  <si>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</si>
  <si>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</si>
  <si>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</si>
  <si>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</si>
  <si>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</si>
  <si>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</si>
  <si>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</si>
  <si>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</si>
  <si>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</si>
  <si>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</si>
  <si>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</si>
  <si>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</si>
  <si>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</si>
  <si>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</si>
  <si>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</si>
  <si>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</si>
  <si>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</si>
  <si>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</si>
  <si>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</si>
  <si>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</si>
  <si>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</si>
  <si>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</si>
  <si>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</si>
  <si>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</si>
  <si>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</si>
  <si>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</si>
  <si>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</si>
  <si>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</si>
  <si>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</si>
  <si>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</si>
  <si>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</si>
  <si>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</si>
  <si>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</si>
  <si>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</si>
  <si>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</si>
  <si>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</si>
  <si>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</si>
  <si>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</si>
  <si>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</si>
  <si>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</si>
  <si>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</si>
  <si>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</si>
  <si>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</si>
  <si>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</si>
  <si>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</si>
  <si>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</si>
  <si>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</si>
  <si>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</si>
  <si>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</si>
  <si>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</si>
  <si>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</si>
  <si>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</si>
  <si>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</si>
  <si>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</si>
  <si>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</si>
  <si>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</si>
  <si>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</si>
  <si>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</si>
  <si>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</si>
  <si>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</si>
  <si>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</si>
  <si>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</si>
  <si>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</si>
  <si>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</si>
  <si>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</si>
  <si>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</si>
  <si>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</si>
  <si>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</si>
  <si>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</si>
  <si>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</si>
  <si>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</si>
  <si>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</si>
  <si>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</si>
  <si>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</si>
  <si>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</si>
  <si>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</si>
  <si>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</si>
  <si>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</si>
  <si>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</si>
  <si>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</si>
  <si>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</si>
  <si>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</si>
  <si>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</si>
  <si>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</si>
  <si>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</si>
  <si>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</si>
  <si>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</si>
  <si>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</si>
  <si>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</si>
  <si>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</si>
  <si>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</si>
  <si>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</si>
  <si>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</si>
  <si>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</si>
  <si>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</si>
  <si>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</si>
  <si>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</si>
  <si>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</si>
  <si>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</si>
  <si>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</si>
  <si>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</si>
  <si>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</si>
  <si>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</si>
  <si>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</si>
  <si>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</si>
  <si>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</si>
  <si>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</si>
  <si>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</si>
  <si>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</si>
  <si>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</si>
  <si>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</si>
  <si>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</si>
  <si>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</si>
  <si>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</si>
  <si>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</si>
  <si>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</si>
  <si>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</si>
  <si>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</si>
  <si>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</si>
  <si>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</si>
  <si>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</si>
  <si>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</si>
  <si>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</si>
  <si>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</si>
  <si>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</si>
  <si>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</si>
  <si>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</si>
  <si>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</si>
  <si>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</si>
  <si>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</si>
  <si>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</si>
  <si>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</si>
  <si>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</si>
  <si>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</si>
  <si>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</si>
  <si>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</si>
  <si>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</si>
  <si>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</si>
  <si>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</si>
  <si>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</si>
  <si>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</si>
  <si>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</si>
  <si>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</si>
  <si>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</si>
  <si>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</si>
  <si>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</si>
  <si>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</si>
  <si>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</si>
  <si>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</si>
  <si>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</si>
  <si>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</si>
  <si>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</si>
  <si>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</si>
  <si>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</si>
  <si>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</si>
  <si>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</si>
  <si>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</si>
  <si>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</si>
  <si>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</si>
  <si>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</si>
  <si>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</si>
  <si>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</si>
  <si>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</si>
  <si>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</si>
  <si>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</si>
  <si>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</si>
  <si>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</si>
  <si>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</si>
  <si>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</si>
  <si>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</si>
  <si>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</si>
  <si>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</si>
  <si>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</si>
  <si>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</si>
  <si>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</si>
  <si>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</si>
  <si>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</si>
  <si>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</si>
  <si>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</si>
  <si>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</si>
  <si>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</si>
  <si>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</si>
  <si>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</si>
  <si>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</si>
  <si>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</si>
  <si>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</si>
  <si>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</si>
  <si>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</si>
  <si>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</si>
  <si>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</si>
  <si>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</si>
  <si>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</si>
  <si>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</si>
  <si>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</si>
  <si>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</si>
  <si>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</si>
  <si>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</si>
  <si>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</si>
  <si>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</si>
  <si>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</si>
  <si>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</si>
  <si>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</si>
  <si>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</si>
  <si>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</si>
  <si>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</si>
  <si>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</si>
  <si>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</si>
  <si>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</si>
  <si>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</si>
  <si>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</si>
  <si>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</si>
  <si>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</si>
  <si>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</si>
  <si>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</si>
  <si>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</si>
  <si>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</si>
  <si>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</si>
  <si>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</si>
  <si>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</si>
  <si>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</si>
  <si>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</si>
  <si>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</si>
  <si>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</si>
  <si>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</si>
  <si>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</si>
  <si>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</si>
  <si>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</si>
  <si>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</si>
  <si>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</si>
  <si>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</si>
  <si>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</si>
  <si>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</si>
  <si>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</si>
  <si>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</si>
  <si>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</si>
  <si>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</si>
  <si>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</si>
  <si>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</si>
  <si>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</si>
  <si>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</si>
  <si>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</si>
  <si>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</si>
  <si>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</si>
  <si>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</si>
  <si>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</si>
  <si>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</si>
  <si>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</si>
  <si>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</si>
  <si>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</si>
  <si>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</si>
  <si>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</si>
  <si>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</si>
  <si>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</si>
  <si>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</si>
  <si>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</si>
  <si>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</si>
  <si>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</si>
  <si>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</si>
  <si>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</si>
  <si>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</si>
  <si>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</si>
  <si>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</si>
  <si>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</si>
  <si>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</si>
  <si>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</si>
  <si>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</si>
  <si>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</si>
  <si>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</si>
  <si>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</si>
  <si>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</si>
  <si>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</si>
  <si>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</si>
  <si>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</si>
  <si>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</si>
  <si>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</si>
  <si>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</si>
  <si>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</si>
  <si>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</si>
  <si>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</si>
  <si>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</si>
  <si>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</si>
  <si>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</si>
  <si>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</si>
  <si>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</si>
  <si>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</si>
  <si>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</si>
  <si>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</si>
  <si>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</si>
  <si>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</si>
  <si>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</si>
  <si>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</si>
  <si>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</si>
  <si>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</si>
  <si>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</si>
  <si>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</si>
  <si>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</si>
  <si>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</si>
  <si>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</si>
  <si>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</si>
  <si>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</si>
  <si>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</si>
  <si>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</si>
  <si>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</si>
  <si>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</si>
  <si>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</si>
  <si>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</si>
  <si>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</si>
  <si>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</si>
  <si>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</si>
  <si>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</si>
  <si>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</si>
  <si>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</si>
  <si>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</si>
  <si>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</si>
  <si>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</si>
  <si>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</si>
  <si>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</si>
  <si>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</si>
  <si>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</si>
  <si>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</si>
  <si>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</si>
  <si>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</si>
  <si>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</si>
  <si>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</si>
  <si>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</si>
  <si>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</si>
  <si>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</si>
  <si>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</si>
  <si>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</si>
  <si>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</si>
  <si>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</si>
  <si>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</si>
  <si>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</si>
  <si>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</si>
  <si>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</si>
  <si>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</si>
  <si>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</si>
  <si>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</si>
  <si>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</si>
  <si>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</si>
  <si>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</si>
  <si>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</si>
  <si>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</si>
  <si>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</si>
  <si>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</si>
  <si>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</si>
  <si>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</si>
  <si>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</si>
  <si>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</si>
  <si>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</si>
  <si>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</si>
  <si>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</si>
  <si>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</si>
  <si>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</si>
  <si>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</si>
  <si>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</si>
  <si>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</si>
  <si>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</si>
  <si>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</si>
  <si>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</si>
  <si>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</si>
  <si>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</si>
  <si>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</si>
  <si>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</si>
  <si>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</si>
  <si>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</si>
  <si>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</si>
  <si>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</si>
  <si>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</si>
  <si>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</si>
  <si>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</si>
  <si>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</si>
  <si>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</si>
  <si>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</si>
  <si>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</si>
  <si>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</si>
  <si>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</si>
  <si>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</si>
  <si>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</si>
  <si>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</si>
  <si>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</si>
  <si>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</si>
  <si>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</si>
  <si>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</si>
  <si>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</si>
  <si>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</si>
  <si>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</si>
  <si>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</si>
  <si>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</si>
  <si>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</si>
  <si>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</si>
  <si>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</si>
  <si>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</si>
  <si>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</si>
  <si>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</si>
  <si>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</si>
  <si>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</si>
  <si>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</si>
  <si>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</si>
  <si>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</si>
  <si>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</si>
  <si>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</si>
  <si>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</si>
  <si>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</si>
  <si>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</si>
  <si>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</si>
  <si>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</si>
  <si>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</si>
  <si>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</si>
  <si>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</si>
  <si>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</si>
  <si>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</si>
  <si>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</si>
  <si>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</si>
  <si>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</si>
  <si>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</si>
  <si>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</si>
  <si>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</si>
  <si>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</si>
  <si>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</si>
  <si>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</si>
  <si>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</si>
  <si>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</si>
  <si>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</si>
  <si>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</si>
  <si>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</si>
  <si>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</si>
  <si>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</si>
  <si>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</si>
  <si>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</si>
  <si>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</si>
  <si>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</si>
  <si>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</si>
  <si>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</si>
  <si>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</si>
  <si>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</si>
  <si>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</si>
  <si>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</si>
  <si>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</si>
  <si>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</si>
  <si>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</si>
  <si>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</si>
  <si>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</si>
  <si>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</si>
  <si>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</si>
  <si>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</si>
  <si>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</si>
  <si>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</si>
  <si>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</si>
  <si>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</si>
  <si>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</si>
  <si>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</si>
  <si>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</si>
  <si>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</si>
  <si>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</si>
  <si>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</si>
  <si>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</si>
  <si>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</si>
  <si>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</si>
  <si>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</si>
  <si>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</si>
  <si>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</si>
  <si>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</si>
  <si>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</si>
  <si>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</si>
  <si>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</si>
  <si>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</si>
  <si>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</si>
  <si>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</si>
  <si>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</si>
  <si>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</si>
  <si>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</si>
  <si>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</si>
  <si>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</si>
  <si>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</si>
  <si>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</si>
  <si>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</si>
  <si>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</si>
  <si>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</si>
  <si>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</si>
  <si>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</si>
  <si>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</si>
  <si>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</si>
  <si>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</si>
  <si>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</si>
  <si>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</si>
  <si>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</si>
  <si>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</si>
  <si>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</si>
  <si>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</si>
  <si>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</si>
  <si>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</si>
  <si>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</si>
  <si>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</si>
  <si>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</si>
  <si>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</si>
  <si>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</si>
  <si>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</si>
  <si>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</si>
  <si>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</si>
  <si>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</si>
  <si>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</si>
  <si>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</si>
  <si>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</si>
  <si>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</si>
  <si>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</si>
  <si>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</si>
  <si>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</si>
  <si>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</si>
  <si>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</si>
  <si>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</si>
  <si>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</si>
  <si>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</si>
  <si>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</si>
  <si>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</si>
  <si>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</si>
  <si>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</si>
  <si>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</si>
  <si>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</si>
  <si>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</si>
  <si>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</si>
  <si>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</si>
  <si>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</si>
  <si>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</si>
  <si>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</si>
  <si>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</si>
  <si>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</si>
  <si>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</si>
  <si>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</si>
  <si>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</si>
  <si>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</si>
  <si>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</si>
  <si>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</si>
  <si>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</si>
  <si>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</si>
  <si>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</si>
  <si>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</si>
  <si>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</si>
  <si>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</si>
  <si>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</si>
  <si>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</si>
  <si>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</si>
  <si>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</si>
  <si>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</si>
  <si>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</si>
  <si>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</si>
  <si>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</si>
  <si>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</si>
  <si>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</si>
  <si>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</si>
  <si>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</si>
  <si>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</si>
  <si>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</si>
  <si>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</si>
  <si>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</si>
  <si>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</si>
  <si>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</si>
  <si>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</si>
  <si>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</si>
  <si>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</si>
  <si>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</si>
  <si>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</si>
  <si>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</si>
  <si>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</si>
  <si>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</si>
  <si>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</si>
  <si>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</si>
  <si>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</si>
  <si>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</si>
  <si>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</si>
  <si>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</si>
  <si>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</si>
  <si>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</si>
  <si>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</si>
  <si>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</si>
  <si>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</si>
  <si>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</si>
  <si>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</si>
  <si>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</si>
  <si>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</si>
  <si>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</si>
  <si>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</si>
  <si>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</si>
  <si>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</si>
  <si>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</si>
  <si>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</si>
  <si>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</si>
  <si>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</si>
  <si>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</si>
  <si>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</si>
  <si>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</si>
  <si>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</si>
  <si>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</si>
  <si>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</si>
  <si>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</si>
  <si>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</si>
  <si>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</si>
  <si>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</si>
  <si>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</si>
  <si>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</si>
  <si>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</si>
  <si>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</si>
  <si>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</si>
  <si>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</si>
  <si>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</si>
  <si>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</si>
  <si>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</si>
  <si>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</si>
  <si>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</si>
  <si>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</si>
  <si>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</si>
  <si>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</si>
  <si>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</si>
  <si>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</si>
  <si>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</si>
  <si>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</si>
  <si>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</si>
  <si>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</si>
  <si>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</si>
  <si>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</si>
  <si>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</si>
  <si>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</si>
  <si>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</si>
  <si>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</si>
  <si>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</si>
  <si>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</si>
  <si>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</si>
  <si>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</si>
  <si>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</si>
  <si>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</si>
  <si>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</si>
  <si>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</si>
  <si>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</si>
  <si>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</si>
  <si>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</si>
  <si>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</si>
  <si>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</si>
  <si>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</si>
  <si>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</si>
  <si>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</si>
  <si>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</si>
  <si>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</si>
  <si>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</si>
  <si>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</si>
  <si>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</si>
  <si>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</si>
  <si>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</si>
  <si>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</si>
  <si>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</si>
  <si>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</si>
  <si>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</si>
  <si>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</si>
  <si>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</si>
  <si>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</si>
  <si>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</si>
  <si>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</si>
  <si>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</si>
  <si>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</si>
  <si>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</si>
  <si>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</si>
  <si>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</si>
  <si>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</si>
  <si>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</si>
  <si>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</si>
  <si>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</si>
  <si>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</si>
  <si>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</si>
  <si>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</si>
  <si>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</si>
  <si>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</si>
  <si>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</si>
  <si>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</si>
  <si>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</si>
  <si>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</si>
  <si>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</si>
  <si>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</si>
  <si>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</si>
  <si>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</si>
  <si>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</si>
  <si>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</si>
  <si>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</si>
  <si>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</si>
  <si>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</si>
  <si>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</si>
  <si>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</si>
  <si>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</si>
  <si>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</si>
  <si>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</si>
  <si>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</si>
  <si>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</si>
  <si>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</si>
  <si>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</si>
  <si>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</si>
  <si>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</si>
  <si>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</si>
  <si>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</si>
  <si>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</si>
  <si>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</si>
  <si>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</si>
  <si>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</si>
  <si>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</si>
  <si>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</si>
  <si>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</si>
  <si>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</si>
  <si>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</si>
  <si>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</si>
  <si>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</si>
  <si>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</si>
  <si>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</si>
  <si>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</si>
  <si>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</si>
  <si>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</si>
  <si>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</si>
  <si>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</si>
  <si>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</si>
  <si>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</si>
  <si>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</si>
  <si>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</si>
  <si>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</si>
  <si>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</si>
  <si>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</si>
  <si>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</si>
  <si>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</si>
  <si>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</si>
  <si>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</si>
  <si>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</si>
  <si>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</si>
  <si>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</si>
  <si>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</si>
  <si>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</si>
  <si>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</si>
  <si>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</si>
  <si>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</si>
  <si>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</si>
  <si>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</si>
  <si>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</si>
  <si>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</si>
  <si>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</si>
  <si>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</si>
  <si>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</si>
  <si>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</si>
  <si>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</si>
  <si>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</si>
  <si>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</si>
  <si>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</si>
  <si>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</si>
  <si>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</si>
  <si>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</si>
  <si>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</si>
  <si>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</si>
  <si>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</si>
  <si>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</si>
  <si>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</si>
  <si>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</si>
  <si>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</si>
  <si>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</si>
  <si>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</si>
  <si>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</si>
  <si>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</si>
  <si>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</si>
  <si>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</si>
  <si>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</si>
  <si>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</si>
  <si>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</si>
  <si>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</si>
  <si>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</si>
  <si>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</si>
  <si>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</si>
  <si>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</si>
  <si>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</si>
  <si>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</si>
  <si>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</si>
  <si>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</si>
  <si>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</si>
  <si>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</si>
  <si>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</si>
  <si>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</si>
  <si>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</si>
  <si>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</si>
  <si>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</si>
  <si>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</si>
  <si>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</si>
  <si>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</si>
  <si>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</si>
  <si>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</si>
  <si>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</si>
  <si>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</si>
  <si>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</si>
  <si>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</si>
  <si>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</si>
  <si>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</si>
  <si>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</si>
  <si>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</si>
  <si>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</si>
  <si>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</si>
  <si>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</si>
  <si>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</si>
  <si>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</si>
  <si>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</si>
  <si>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</si>
  <si>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</si>
  <si>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</si>
  <si>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</si>
  <si>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</si>
  <si>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</si>
  <si>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</si>
  <si>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</si>
  <si>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</si>
  <si>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</si>
  <si>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</si>
  <si>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</si>
  <si>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</si>
  <si>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</si>
  <si>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</si>
  <si>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</si>
  <si>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</si>
  <si>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</si>
  <si>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</si>
  <si>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</si>
  <si>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</si>
  <si>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</si>
  <si>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</si>
  <si>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</si>
  <si>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</si>
  <si>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</si>
  <si>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</si>
  <si>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</si>
  <si>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</si>
  <si>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</si>
  <si>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</si>
  <si>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</si>
  <si>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</si>
  <si>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</si>
  <si>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</si>
  <si>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</si>
  <si>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</si>
  <si>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</si>
  <si>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</si>
  <si>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</si>
  <si>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</si>
  <si>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</si>
  <si>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</si>
  <si>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</si>
  <si>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</si>
  <si>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</si>
  <si>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</si>
  <si>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</si>
  <si>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</si>
  <si>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</si>
  <si>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</si>
  <si>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</si>
  <si>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</si>
  <si>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</si>
  <si>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</si>
  <si>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</si>
  <si>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</si>
  <si>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</si>
  <si>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</si>
  <si>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</si>
  <si>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</si>
  <si>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</si>
  <si>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</si>
  <si>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</si>
  <si>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</si>
  <si>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</si>
  <si>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</si>
  <si>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</si>
  <si>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</si>
  <si>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</si>
  <si>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</si>
  <si>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</si>
  <si>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</si>
  <si>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</si>
  <si>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</si>
  <si>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</si>
  <si>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</si>
  <si>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</si>
  <si>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</si>
  <si>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</si>
  <si>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</si>
  <si>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</si>
  <si>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</si>
  <si>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</si>
  <si>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</si>
  <si>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</si>
  <si>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</si>
  <si>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</si>
  <si>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</si>
  <si>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</si>
  <si>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</si>
  <si>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</si>
  <si>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</si>
  <si>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</si>
  <si>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</si>
  <si>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</si>
  <si>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</si>
  <si>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</si>
  <si>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</si>
  <si>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</si>
  <si>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</si>
  <si>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</si>
  <si>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</si>
  <si>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</si>
  <si>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</si>
  <si>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</si>
  <si>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</si>
  <si>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</si>
  <si>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</si>
  <si>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</si>
  <si>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</si>
  <si>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</si>
  <si>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</si>
  <si>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</si>
  <si>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</si>
  <si>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</si>
  <si>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</si>
  <si>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</si>
  <si>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</si>
  <si>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</si>
  <si>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</si>
  <si>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</si>
  <si>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</si>
  <si>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</si>
  <si>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</si>
  <si>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</si>
  <si>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</si>
  <si>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</si>
  <si>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</si>
  <si>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</si>
  <si>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</si>
  <si>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</si>
  <si>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</si>
  <si>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</si>
  <si>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</si>
  <si>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</si>
  <si>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</si>
  <si>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</si>
  <si>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</si>
  <si>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</si>
  <si>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</si>
  <si>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</si>
  <si>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</si>
  <si>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</si>
  <si>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</si>
  <si>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</si>
  <si>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</si>
  <si>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</si>
  <si>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</si>
  <si>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</si>
  <si>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</si>
  <si>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</si>
  <si>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</si>
  <si>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</si>
  <si>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</si>
  <si>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</si>
  <si>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</si>
  <si>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</si>
  <si>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</si>
  <si>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</si>
  <si>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</si>
  <si>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</si>
  <si>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</si>
  <si>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</si>
  <si>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</si>
  <si>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</si>
  <si>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</si>
  <si>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</si>
  <si>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</si>
  <si>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</si>
  <si>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</si>
  <si>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</si>
  <si>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</si>
  <si>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</si>
  <si>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</si>
  <si>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</si>
  <si>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</si>
  <si>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</si>
  <si>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</si>
  <si>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</si>
  <si>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</si>
  <si>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</si>
  <si>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</si>
  <si>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</si>
  <si>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</si>
  <si>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</si>
  <si>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</si>
  <si>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</si>
  <si>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</si>
  <si>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</si>
  <si>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</si>
  <si>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</si>
  <si>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</si>
  <si>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</si>
  <si>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</si>
  <si>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</si>
  <si>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</si>
  <si>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</si>
  <si>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</si>
  <si>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</si>
  <si>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</si>
  <si>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</si>
  <si>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</si>
  <si>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</si>
  <si>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</si>
  <si>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</si>
  <si>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</si>
  <si>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</si>
  <si>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</si>
  <si>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</si>
  <si>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</si>
  <si>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</si>
  <si>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</si>
  <si>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</si>
  <si>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</si>
  <si>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</si>
  <si>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</si>
  <si>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</si>
  <si>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</si>
  <si>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</si>
  <si>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</si>
  <si>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</si>
  <si>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</si>
  <si>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</si>
  <si>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</si>
  <si>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</si>
  <si>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</si>
  <si>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</si>
  <si>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</si>
  <si>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</si>
  <si>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</si>
  <si>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</si>
  <si>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</si>
  <si>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</si>
  <si>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</si>
  <si>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</si>
  <si>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</si>
  <si>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</si>
  <si>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</si>
  <si>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</si>
  <si>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</si>
  <si>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</si>
  <si>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</si>
  <si>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</si>
  <si>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</si>
  <si>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</si>
  <si>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</si>
  <si>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</si>
  <si>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</si>
  <si>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</si>
  <si>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</si>
  <si>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</si>
  <si>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</si>
  <si>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</si>
  <si>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</si>
  <si>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</si>
  <si>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</si>
  <si>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</si>
  <si>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</si>
  <si>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</si>
  <si>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</si>
  <si>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</si>
  <si>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</si>
  <si>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</si>
  <si>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</si>
  <si>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</si>
  <si>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</si>
  <si>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</si>
  <si>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</si>
  <si>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</si>
  <si>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</si>
  <si>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</si>
  <si>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</si>
  <si>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</si>
  <si>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</si>
  <si>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</si>
  <si>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</si>
  <si>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</si>
  <si>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</si>
  <si>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</si>
  <si>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</si>
  <si>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</si>
  <si>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</si>
  <si>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</si>
  <si>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</si>
  <si>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</si>
  <si>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</si>
  <si>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</si>
  <si>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</si>
  <si>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</si>
  <si>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</si>
  <si>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</si>
  <si>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</si>
  <si>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</si>
  <si>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</si>
  <si>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</si>
  <si>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</si>
  <si>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</si>
  <si>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</si>
  <si>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</si>
  <si>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</si>
  <si>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</si>
  <si>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</si>
  <si>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</si>
  <si>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</si>
  <si>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</si>
  <si>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</si>
  <si>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</si>
  <si>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</si>
  <si>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</si>
  <si>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</si>
  <si>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</si>
  <si>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</si>
  <si>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</si>
  <si>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</si>
  <si>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</si>
  <si>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</si>
  <si>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</si>
  <si>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</si>
  <si>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</si>
  <si>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</si>
  <si>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</si>
  <si>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</si>
  <si>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</si>
  <si>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</si>
  <si>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</si>
  <si>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</si>
  <si>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</si>
  <si>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</si>
  <si>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</si>
  <si>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</si>
  <si>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</si>
  <si>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</si>
  <si>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</si>
  <si>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</si>
  <si>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</si>
  <si>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</si>
  <si>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</si>
  <si>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</si>
  <si>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</si>
  <si>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</si>
  <si>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</si>
  <si>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</si>
  <si>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</si>
  <si>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</si>
  <si>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</si>
  <si>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</si>
  <si>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</si>
  <si>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</si>
  <si>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</si>
  <si>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</si>
  <si>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</si>
  <si>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</si>
  <si>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</si>
  <si>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</si>
  <si>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</si>
  <si>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</si>
  <si>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</si>
  <si>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</si>
  <si>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</si>
  <si>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</si>
  <si>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</si>
  <si>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</si>
  <si>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</si>
  <si>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</si>
  <si>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</si>
  <si>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</si>
  <si>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</si>
  <si>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</si>
  <si>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</si>
  <si>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</si>
  <si>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</si>
  <si>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</si>
  <si>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</si>
  <si>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</si>
  <si>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</si>
  <si>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</si>
  <si>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</si>
  <si>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</si>
  <si>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</si>
  <si>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</si>
  <si>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</si>
  <si>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</si>
  <si>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</si>
  <si>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</si>
  <si>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</si>
  <si>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</si>
  <si>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</si>
  <si>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</si>
  <si>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</si>
  <si>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</si>
  <si>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</si>
  <si>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</si>
  <si>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</si>
  <si>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</si>
  <si>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</si>
  <si>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</si>
  <si>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</si>
  <si>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</si>
  <si>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</si>
  <si>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</si>
  <si>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</si>
  <si>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</si>
  <si>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</si>
  <si>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</si>
  <si>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</si>
  <si>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</si>
  <si>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</si>
  <si>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</si>
  <si>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</si>
  <si>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</si>
  <si>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</si>
  <si>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</si>
  <si>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</si>
  <si>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</si>
  <si>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</si>
  <si>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</si>
  <si>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</si>
  <si>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</si>
  <si>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</si>
  <si>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</si>
  <si>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</si>
  <si>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</si>
  <si>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</si>
  <si>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</si>
  <si>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</si>
  <si>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</si>
  <si>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</si>
  <si>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</si>
  <si>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</si>
  <si>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</si>
  <si>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</si>
  <si>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</si>
  <si>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</si>
  <si>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</si>
  <si>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</si>
  <si>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</si>
  <si>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</si>
  <si>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</si>
  <si>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</si>
  <si>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</si>
  <si>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</si>
  <si>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</si>
  <si>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</si>
  <si>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</si>
  <si>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</si>
  <si>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</si>
  <si>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</si>
  <si>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</si>
  <si>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</si>
  <si>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</si>
  <si>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</si>
  <si>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</si>
  <si>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</si>
  <si>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</si>
  <si>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</si>
  <si>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</si>
  <si>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</si>
  <si>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</si>
  <si>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</si>
  <si>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</si>
  <si>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</si>
  <si>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</si>
  <si>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</si>
  <si>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</si>
  <si>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</si>
  <si>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</si>
  <si>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</si>
  <si>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</si>
  <si>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</si>
  <si>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</si>
  <si>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</si>
  <si>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</si>
  <si>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</si>
  <si>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</si>
  <si>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</si>
  <si>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</si>
  <si>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</si>
  <si>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</si>
  <si>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</si>
  <si>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</si>
  <si>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</si>
  <si>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</si>
  <si>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</si>
  <si>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</si>
  <si>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</si>
  <si>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</si>
  <si>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</si>
  <si>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</si>
  <si>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</si>
  <si>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</si>
  <si>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</si>
  <si>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</si>
  <si>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</si>
  <si>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</si>
  <si>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</si>
  <si>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</si>
  <si>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</si>
  <si>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</si>
  <si>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</si>
  <si>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</si>
  <si>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</si>
  <si>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</si>
  <si>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</si>
  <si>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</si>
  <si>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</si>
  <si>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</si>
  <si>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</si>
  <si>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</si>
  <si>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</si>
  <si>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</si>
  <si>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</si>
  <si>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</si>
  <si>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</si>
  <si>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</si>
  <si>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</si>
  <si>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</si>
  <si>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</si>
  <si>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</si>
  <si>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</si>
  <si>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</si>
  <si>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</si>
  <si>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</si>
  <si>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</si>
  <si>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</si>
  <si>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</si>
  <si>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</si>
  <si>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</si>
  <si>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</si>
  <si>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</si>
  <si>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</si>
  <si>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</si>
  <si>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</si>
  <si>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</si>
  <si>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</si>
  <si>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</si>
  <si>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</si>
  <si>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</si>
  <si>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</si>
  <si>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</si>
  <si>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</si>
  <si>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</si>
  <si>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</si>
  <si>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</si>
  <si>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</si>
  <si>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</si>
  <si>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</si>
  <si>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</si>
  <si>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</si>
  <si>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</si>
  <si>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</si>
  <si>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</si>
  <si>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</si>
  <si>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</si>
  <si>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</si>
  <si>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</si>
  <si>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</si>
  <si>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</si>
  <si>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</si>
  <si>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</si>
  <si>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</si>
  <si>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</si>
  <si>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</si>
  <si>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</si>
  <si>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</si>
  <si>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</si>
  <si>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</si>
  <si>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</si>
  <si>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</si>
  <si>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</si>
  <si>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</si>
  <si>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</si>
  <si>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</si>
  <si>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</si>
  <si>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</si>
  <si>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</si>
  <si>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</si>
  <si>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</si>
  <si>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</si>
  <si>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</si>
  <si>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</si>
  <si>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</si>
  <si>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</si>
  <si>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</si>
  <si>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</si>
  <si>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</si>
  <si>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</si>
  <si>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</si>
  <si>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</si>
  <si>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</si>
  <si>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</si>
  <si>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</si>
  <si>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</si>
  <si>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</si>
  <si>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</si>
  <si>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</si>
  <si>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</si>
  <si>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</si>
  <si>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</si>
  <si>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</si>
  <si>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</si>
  <si>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</si>
  <si>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</si>
  <si>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</si>
  <si>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</si>
  <si>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</si>
  <si>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</si>
  <si>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</si>
  <si>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</si>
  <si>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</si>
  <si>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</si>
  <si>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</si>
  <si>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</si>
  <si>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</si>
  <si>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</si>
  <si>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</si>
  <si>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</si>
  <si>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</si>
  <si>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</si>
  <si>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</si>
  <si>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</si>
  <si>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</si>
  <si>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</si>
  <si>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</si>
  <si>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</si>
  <si>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</si>
  <si>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</si>
  <si>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</si>
  <si>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</si>
  <si>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</si>
  <si>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</si>
  <si>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</si>
  <si>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</si>
  <si>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</si>
  <si>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</si>
  <si>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</si>
  <si>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</si>
  <si>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</si>
  <si>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</si>
  <si>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</si>
  <si>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</si>
  <si>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</si>
  <si>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</si>
  <si>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</si>
  <si>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</si>
  <si>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</si>
  <si>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</si>
  <si>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</si>
  <si>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</si>
  <si>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</si>
  <si>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</si>
  <si>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</si>
  <si>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</si>
  <si>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</si>
  <si>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</si>
  <si>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</si>
  <si>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</si>
  <si>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</si>
  <si>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</si>
  <si>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</si>
  <si>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</si>
  <si>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</si>
  <si>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</si>
  <si>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</si>
  <si>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</si>
  <si>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</si>
  <si>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</si>
  <si>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</si>
  <si>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</si>
  <si>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</si>
  <si>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</si>
  <si>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</si>
  <si>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</si>
  <si>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</si>
  <si>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</si>
  <si>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</si>
  <si>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</si>
  <si>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</si>
  <si>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</si>
  <si>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</si>
  <si>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</si>
  <si>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</si>
  <si>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</si>
  <si>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</si>
  <si>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</si>
  <si>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</si>
  <si>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</si>
  <si>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</si>
  <si>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</si>
  <si>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</si>
  <si>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</si>
  <si>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</si>
  <si>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</si>
  <si>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</si>
  <si>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</si>
  <si>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</si>
  <si>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</si>
  <si>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</si>
  <si>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</si>
  <si>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</si>
  <si>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</si>
  <si>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</si>
  <si>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</si>
  <si>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</si>
  <si>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</si>
  <si>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</si>
  <si>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</si>
  <si>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</si>
  <si>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</si>
  <si>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</si>
  <si>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</si>
  <si>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</si>
  <si>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</si>
  <si>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</si>
  <si>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</si>
  <si>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</si>
  <si>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</si>
  <si>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</si>
  <si>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</si>
  <si>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</si>
  <si>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</si>
  <si>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</si>
  <si>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</si>
  <si>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</si>
  <si>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</si>
  <si>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</si>
  <si>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</si>
  <si>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</si>
  <si>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</si>
  <si>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</si>
  <si>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</si>
  <si>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</si>
  <si>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</si>
  <si>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</si>
  <si>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</si>
  <si>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</si>
  <si>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</si>
  <si>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</si>
  <si>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</si>
  <si>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</si>
  <si>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</si>
  <si>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</si>
  <si>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</si>
  <si>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</si>
  <si>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</si>
  <si>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</si>
  <si>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</si>
  <si>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</si>
  <si>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</si>
  <si>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</si>
  <si>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</si>
  <si>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</si>
  <si>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</si>
  <si>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</si>
  <si>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</si>
  <si>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</si>
  <si>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</si>
  <si>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</si>
  <si>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</si>
  <si>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</si>
  <si>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</si>
  <si>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</si>
  <si>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</si>
  <si>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</si>
  <si>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</si>
  <si>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</si>
  <si>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</si>
  <si>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</si>
  <si>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</si>
  <si>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</si>
  <si>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</si>
  <si>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</si>
  <si>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</si>
  <si>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</si>
  <si>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</si>
  <si>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</si>
  <si>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</si>
  <si>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</si>
  <si>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</si>
  <si>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</si>
  <si>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</si>
  <si>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</si>
  <si>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</si>
  <si>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</si>
  <si>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</si>
  <si>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</si>
  <si>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</si>
  <si>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</si>
  <si>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</si>
  <si>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</si>
  <si>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</si>
  <si>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</si>
  <si>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</si>
  <si>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</si>
  <si>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</si>
  <si>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</si>
  <si>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</si>
  <si>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</si>
  <si>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</si>
  <si>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</si>
  <si>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</si>
  <si>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</si>
  <si>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</si>
  <si>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</si>
  <si>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</si>
  <si>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</si>
  <si>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</si>
  <si>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</si>
  <si>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</si>
  <si>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</si>
  <si>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</si>
  <si>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</si>
  <si>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</si>
  <si>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</si>
  <si>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</si>
  <si>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</si>
  <si>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</si>
  <si>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</si>
  <si>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</si>
  <si>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</si>
  <si>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</si>
  <si>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</si>
  <si>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</si>
  <si>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</si>
  <si>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</si>
  <si>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</si>
  <si>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</si>
  <si>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</si>
  <si>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</si>
  <si>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</si>
  <si>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</si>
  <si>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</si>
  <si>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</si>
  <si>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</si>
  <si>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</si>
  <si>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</si>
  <si>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</si>
  <si>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</si>
  <si>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</si>
  <si>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</si>
  <si>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</si>
  <si>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</si>
  <si>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</si>
  <si>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</si>
  <si>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</si>
  <si>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</si>
  <si>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</si>
  <si>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</si>
  <si>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</si>
  <si>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</si>
  <si>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</si>
  <si>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</si>
  <si>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</si>
  <si>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</si>
  <si>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</si>
  <si>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</si>
  <si>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</si>
  <si>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</si>
  <si>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</si>
  <si>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</si>
  <si>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</si>
  <si>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</si>
  <si>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</si>
  <si>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</si>
  <si>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</si>
  <si>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</si>
  <si>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</si>
  <si>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</si>
  <si>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</si>
  <si>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</si>
  <si>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</si>
  <si>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</si>
  <si>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</si>
  <si>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</si>
  <si>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</si>
  <si>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</si>
  <si>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</si>
  <si>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</si>
  <si>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</si>
  <si>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</si>
  <si>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</si>
  <si>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</si>
  <si>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</si>
  <si>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</si>
  <si>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</si>
  <si>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</si>
  <si>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</si>
  <si>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</si>
  <si>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</si>
  <si>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</si>
  <si>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</si>
  <si>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</si>
  <si>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</si>
  <si>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</si>
  <si>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</si>
  <si>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</si>
  <si>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</si>
  <si>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</si>
  <si>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</si>
  <si>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</si>
  <si>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</si>
  <si>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</si>
  <si>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</si>
  <si>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</si>
  <si>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</si>
  <si>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</si>
  <si>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</si>
  <si>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</si>
  <si>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</si>
  <si>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</si>
  <si>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</si>
  <si>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</si>
  <si>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</si>
  <si>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</si>
  <si>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</si>
  <si>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</si>
  <si>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</si>
  <si>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</si>
  <si>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</si>
  <si>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</si>
  <si>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</si>
  <si>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</si>
  <si>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</si>
  <si>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</si>
  <si>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</si>
  <si>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</si>
  <si>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</si>
  <si>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</si>
  <si>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</si>
  <si>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</si>
  <si>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</si>
  <si>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</si>
  <si>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</si>
  <si>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</si>
  <si>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</si>
  <si>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</si>
  <si>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</si>
  <si>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</si>
  <si>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</si>
  <si>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</si>
  <si>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</si>
  <si>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</si>
  <si>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</si>
  <si>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</si>
  <si>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</si>
  <si>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</si>
  <si>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</si>
  <si>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</si>
  <si>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</si>
  <si>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</si>
  <si>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</si>
  <si>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</si>
  <si>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</si>
  <si>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</si>
  <si>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</si>
  <si>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</si>
  <si>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</si>
  <si>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</si>
  <si>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</si>
  <si>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</si>
  <si>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</si>
  <si>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</si>
  <si>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</si>
  <si>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</si>
  <si>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</si>
  <si>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</si>
  <si>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</si>
  <si>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</si>
  <si>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</si>
  <si>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</si>
  <si>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</si>
  <si>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</si>
  <si>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</si>
  <si>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</si>
  <si>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</si>
  <si>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</si>
  <si>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</si>
  <si>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</si>
  <si>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</si>
  <si>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</si>
  <si>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</si>
  <si>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</si>
  <si>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</si>
  <si>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</si>
  <si>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</si>
  <si>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</si>
  <si>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</si>
  <si>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</si>
  <si>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</si>
  <si>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</si>
  <si>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</si>
  <si>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</si>
  <si>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</si>
  <si>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</si>
  <si>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</si>
  <si>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</si>
  <si>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</si>
  <si>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</si>
  <si>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</si>
  <si>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</si>
  <si>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</si>
  <si>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</si>
  <si>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</si>
  <si>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</si>
  <si>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</si>
  <si>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</si>
  <si>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</si>
  <si>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</si>
  <si>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</si>
  <si>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</si>
  <si>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</si>
  <si>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</si>
  <si>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</si>
  <si>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</si>
  <si>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</si>
  <si>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</si>
  <si>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</si>
  <si>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</si>
  <si>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</si>
  <si>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</si>
  <si>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</si>
  <si>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</si>
  <si>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</si>
  <si>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</si>
  <si>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</si>
  <si>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</si>
  <si>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</si>
  <si>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</si>
  <si>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</si>
  <si>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</si>
  <si>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</si>
  <si>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</si>
  <si>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</si>
  <si>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</si>
  <si>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</si>
  <si>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</si>
  <si>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</si>
  <si>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</si>
  <si>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</si>
  <si>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</si>
  <si>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</si>
  <si>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</si>
  <si>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</si>
  <si>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</si>
  <si>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</si>
  <si>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</si>
  <si>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</si>
  <si>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</si>
  <si>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</si>
  <si>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</si>
  <si>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</si>
  <si>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</si>
  <si>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</si>
  <si>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</si>
  <si>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</si>
  <si>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</si>
  <si>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</si>
  <si>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</si>
  <si>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</si>
  <si>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</si>
  <si>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</si>
  <si>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</si>
  <si>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</si>
  <si>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</si>
  <si>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</si>
  <si>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</si>
  <si>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</si>
  <si>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</si>
  <si>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</si>
  <si>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</si>
  <si>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</si>
  <si>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</si>
  <si>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</si>
  <si>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</si>
  <si>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</si>
  <si>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</si>
  <si>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</si>
  <si>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</si>
  <si>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</si>
  <si>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</si>
  <si>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</si>
  <si>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</si>
  <si>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</si>
  <si>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</si>
  <si>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</si>
  <si>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</si>
  <si>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</si>
  <si>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</si>
  <si>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</si>
  <si>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</si>
  <si>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</si>
  <si>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</si>
  <si>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</si>
  <si>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</si>
  <si>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</si>
  <si>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</si>
  <si>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</si>
  <si>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</si>
  <si>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</si>
  <si>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</si>
  <si>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</si>
  <si>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</si>
  <si>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</si>
  <si>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</si>
  <si>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</si>
  <si>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</si>
  <si>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</si>
  <si>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</si>
  <si>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</si>
  <si>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</si>
  <si>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</si>
  <si>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</si>
  <si>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</si>
  <si>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</si>
  <si>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</si>
  <si>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</si>
  <si>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</si>
  <si>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</si>
  <si>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</si>
  <si>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</si>
  <si>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</si>
  <si>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</si>
  <si>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</si>
  <si>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</si>
  <si>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</si>
  <si>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</si>
  <si>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</si>
  <si>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</si>
  <si>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</si>
  <si>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</si>
  <si>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</si>
  <si>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</si>
  <si>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</si>
  <si>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</si>
  <si>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</si>
  <si>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</si>
  <si>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</si>
  <si>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</si>
  <si>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</si>
  <si>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</si>
  <si>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</si>
  <si>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</si>
  <si>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</si>
  <si>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</si>
  <si>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</si>
  <si>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</si>
  <si>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</si>
  <si>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</si>
  <si>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</si>
  <si>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</si>
  <si>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</si>
  <si>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</si>
  <si>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</si>
  <si>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</si>
  <si>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</si>
  <si>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</si>
  <si>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</si>
  <si>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</si>
  <si>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</si>
  <si>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</si>
  <si>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</si>
  <si>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</si>
  <si>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</si>
  <si>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</si>
  <si>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</si>
  <si>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</si>
  <si>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</si>
  <si>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</si>
  <si>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</si>
  <si>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</si>
  <si>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</si>
  <si>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</si>
  <si>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</si>
  <si>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</si>
  <si>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</si>
  <si>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</si>
  <si>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</si>
  <si>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</si>
  <si>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</si>
  <si>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</si>
  <si>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</si>
  <si>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</si>
  <si>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</si>
  <si>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</si>
  <si>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</si>
  <si>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</si>
  <si>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</si>
  <si>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</si>
  <si>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</si>
  <si>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</si>
  <si>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</si>
  <si>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</si>
  <si>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</si>
  <si>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</si>
  <si>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</si>
  <si>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</si>
  <si>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</si>
  <si>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</si>
  <si>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</si>
  <si>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</si>
  <si>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</si>
  <si>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</si>
  <si>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</si>
  <si>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</si>
  <si>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</si>
  <si>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</si>
  <si>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</si>
  <si>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</si>
  <si>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</si>
  <si>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</si>
  <si>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</si>
  <si>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</si>
  <si>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</si>
  <si>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</si>
  <si>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</si>
  <si>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</si>
  <si>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</si>
  <si>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</si>
  <si>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</si>
  <si>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</si>
  <si>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</si>
  <si>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</si>
  <si>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</si>
  <si>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</si>
  <si>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</si>
  <si>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</si>
  <si>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</si>
  <si>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</si>
  <si>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</si>
  <si>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</si>
  <si>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</si>
  <si>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</si>
  <si>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</si>
  <si>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</si>
  <si>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</si>
  <si>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</si>
  <si>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</si>
  <si>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</si>
  <si>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</si>
  <si>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</si>
  <si>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</si>
  <si>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</si>
  <si>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</si>
  <si>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</si>
  <si>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</si>
  <si>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</si>
  <si>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</si>
  <si>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</si>
  <si>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</si>
  <si>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</si>
  <si>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</si>
  <si>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</si>
  <si>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</si>
  <si>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</si>
  <si>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</si>
  <si>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</si>
  <si>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</si>
  <si>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</si>
  <si>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</si>
  <si>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</si>
  <si>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</si>
  <si>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</si>
  <si>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</si>
  <si>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</si>
  <si>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</si>
  <si>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</si>
  <si>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</si>
  <si>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</si>
  <si>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</si>
  <si>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</si>
  <si>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</si>
  <si>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</si>
  <si>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</si>
  <si>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</si>
  <si>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</si>
  <si>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</si>
  <si>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</si>
  <si>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</si>
  <si>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</si>
  <si>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</si>
  <si>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</si>
  <si>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</si>
  <si>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</si>
  <si>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</si>
  <si>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</si>
  <si>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</si>
  <si>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</si>
  <si>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</si>
  <si>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</si>
  <si>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</si>
  <si>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</si>
  <si>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</si>
  <si>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</si>
  <si>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</si>
  <si>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</si>
  <si>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</si>
  <si>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</si>
  <si>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</si>
  <si>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</si>
  <si>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</si>
  <si>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</si>
  <si>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</si>
  <si>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</si>
  <si>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</si>
  <si>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</si>
  <si>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</si>
  <si>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</si>
  <si>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</si>
  <si>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</si>
  <si>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</si>
  <si>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</si>
  <si>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</si>
  <si>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</si>
  <si>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</si>
  <si>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</si>
  <si>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</si>
  <si>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</si>
  <si>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</si>
  <si>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</si>
  <si>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</si>
  <si>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</si>
  <si>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</si>
  <si>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</si>
  <si>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</si>
  <si>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</si>
  <si>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</si>
  <si>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</si>
  <si>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</si>
  <si>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</si>
  <si>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</si>
  <si>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</si>
  <si>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</si>
  <si>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</si>
  <si>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</si>
  <si>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</si>
  <si>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</si>
  <si>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</si>
  <si>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</si>
  <si>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</si>
  <si>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</si>
  <si>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</si>
  <si>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</si>
  <si>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</si>
  <si>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</si>
  <si>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</si>
  <si>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</si>
  <si>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</si>
  <si>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</si>
  <si>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</si>
  <si>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</si>
  <si>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</si>
  <si>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</si>
  <si>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</si>
  <si>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</si>
  <si>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</si>
  <si>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</si>
  <si>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</si>
  <si>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</si>
  <si>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</si>
  <si>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</si>
  <si>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</si>
  <si>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</si>
  <si>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</si>
  <si>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</si>
  <si>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</si>
  <si>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</si>
  <si>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</si>
  <si>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</si>
  <si>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</si>
  <si>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</si>
  <si>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</si>
  <si>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</si>
  <si>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</si>
  <si>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</si>
  <si>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</si>
  <si>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</si>
  <si>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</si>
  <si>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</si>
  <si>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</si>
  <si>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</si>
  <si>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</si>
  <si>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</si>
  <si>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</si>
  <si>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</si>
  <si>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</si>
  <si>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</si>
  <si>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</si>
  <si>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</si>
  <si>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</si>
  <si>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</si>
  <si>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</si>
  <si>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</si>
  <si>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</si>
  <si>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</si>
  <si>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</si>
  <si>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</si>
  <si>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</si>
  <si>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</si>
  <si>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</si>
  <si>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</si>
  <si>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</si>
  <si>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</si>
  <si>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</si>
  <si>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</si>
  <si>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</si>
  <si>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</si>
  <si>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</si>
  <si>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</si>
  <si>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</si>
  <si>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</si>
  <si>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</si>
  <si>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</si>
  <si>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</si>
  <si>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</si>
  <si>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</si>
  <si>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</si>
  <si>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</si>
  <si>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</si>
  <si>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</si>
  <si>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</si>
  <si>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</si>
  <si>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</si>
  <si>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</si>
  <si>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</si>
  <si>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</si>
  <si>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</si>
  <si>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</si>
  <si>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</si>
  <si>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</si>
  <si>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</si>
  <si>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</si>
  <si>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</si>
  <si>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</si>
  <si>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</si>
  <si>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</si>
  <si>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</si>
  <si>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</si>
  <si>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</si>
  <si>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</si>
  <si>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</si>
  <si>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</si>
  <si>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</si>
  <si>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</si>
  <si>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</si>
  <si>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</si>
  <si>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</si>
  <si>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</si>
  <si>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</si>
  <si>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</si>
  <si>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</si>
  <si>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</si>
  <si>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</si>
  <si>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</si>
  <si>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</si>
  <si>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</si>
  <si>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</si>
  <si>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</si>
  <si>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</si>
  <si>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</si>
  <si>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</si>
  <si>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</si>
  <si>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</si>
  <si>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</si>
  <si>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</si>
  <si>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</si>
  <si>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</si>
  <si>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</si>
  <si>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</si>
  <si>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</si>
  <si>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</si>
  <si>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</si>
  <si>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</si>
  <si>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</si>
  <si>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</si>
  <si>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</si>
  <si>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</si>
  <si>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</si>
  <si>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</si>
  <si>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</si>
  <si>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</si>
  <si>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</si>
  <si>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</si>
  <si>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</si>
  <si>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</si>
  <si>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</si>
  <si>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</si>
  <si>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</si>
  <si>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</si>
  <si>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</si>
  <si>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</si>
  <si>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</si>
  <si>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</si>
  <si>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</si>
  <si>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</si>
  <si>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</si>
  <si>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</si>
  <si>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</si>
  <si>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</si>
  <si>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</si>
  <si>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</si>
  <si>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</si>
  <si>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</si>
  <si>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</si>
  <si>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</si>
  <si>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</si>
  <si>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</si>
  <si>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</si>
  <si>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</si>
  <si>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</si>
  <si>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</si>
  <si>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</si>
  <si>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</si>
  <si>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</si>
  <si>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</si>
  <si>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</si>
  <si>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</si>
  <si>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</si>
  <si>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</si>
  <si>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</si>
  <si>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</si>
  <si>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</si>
  <si>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</si>
  <si>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</si>
  <si>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</si>
  <si>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</si>
  <si>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</si>
  <si>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</si>
  <si>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</si>
  <si>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</si>
  <si>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</si>
  <si>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</si>
  <si>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</si>
  <si>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</si>
  <si>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</si>
  <si>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</si>
  <si>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</si>
  <si>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</si>
  <si>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</si>
  <si>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</si>
  <si>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</si>
  <si>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</si>
  <si>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</si>
  <si>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</si>
  <si>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</si>
  <si>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</si>
  <si>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</si>
  <si>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</si>
  <si>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</si>
  <si>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</si>
  <si>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</si>
  <si>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</si>
  <si>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</si>
  <si>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</si>
  <si>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</si>
  <si>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</si>
  <si>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</si>
  <si>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</si>
  <si>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</si>
  <si>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</si>
  <si>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</si>
  <si>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</si>
  <si>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</si>
  <si>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</si>
  <si>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</si>
  <si>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</si>
  <si>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</si>
  <si>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</si>
  <si>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</si>
  <si>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</si>
  <si>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</si>
  <si>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</si>
  <si>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</si>
  <si>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</si>
  <si>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</si>
  <si>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</si>
  <si>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</si>
  <si>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</si>
  <si>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</si>
  <si>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</si>
  <si>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</si>
  <si>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</si>
  <si>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</si>
  <si>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</si>
  <si>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</si>
  <si>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</si>
  <si>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</si>
  <si>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</si>
  <si>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</si>
  <si>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</si>
  <si>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</si>
  <si>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</si>
  <si>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</si>
  <si>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</si>
  <si>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</si>
  <si>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</si>
  <si>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</si>
  <si>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</si>
  <si>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</si>
  <si>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</si>
  <si>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</si>
  <si>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</si>
  <si>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</si>
  <si>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</si>
  <si>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</si>
  <si>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</si>
  <si>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</si>
  <si>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</si>
  <si>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</si>
  <si>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</si>
  <si>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</si>
  <si>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</si>
  <si>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</si>
  <si>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</si>
  <si>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</si>
  <si>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</si>
  <si>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</si>
  <si>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</si>
  <si>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</si>
  <si>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</si>
  <si>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</si>
  <si>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</si>
  <si>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</si>
  <si>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</si>
  <si>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</si>
  <si>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</si>
  <si>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</si>
  <si>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</si>
  <si>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</si>
  <si>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</si>
  <si>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</si>
  <si>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</si>
  <si>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</si>
  <si>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</si>
  <si>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</si>
  <si>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</si>
  <si>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</si>
  <si>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</si>
  <si>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</si>
  <si>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</si>
  <si>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</si>
  <si>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</si>
  <si>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</si>
  <si>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</si>
  <si>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</si>
  <si>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</si>
  <si>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</si>
  <si>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</si>
  <si>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</si>
  <si>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</si>
  <si>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</si>
  <si>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</si>
  <si>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</si>
  <si>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</si>
  <si>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</si>
  <si>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</si>
  <si>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</si>
  <si>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</si>
  <si>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</si>
  <si>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</si>
  <si>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</si>
  <si>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</si>
  <si>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</si>
  <si>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</si>
  <si>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</si>
  <si>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</si>
  <si>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</si>
  <si>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</si>
  <si>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</si>
  <si>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</si>
  <si>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</si>
  <si>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</si>
  <si>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</si>
  <si>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</si>
  <si>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</si>
  <si>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</si>
  <si>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</si>
  <si>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</si>
  <si>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</si>
  <si>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</si>
  <si>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</si>
  <si>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</si>
  <si>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</si>
  <si>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</si>
  <si>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</si>
  <si>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</si>
  <si>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</si>
  <si>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</si>
  <si>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</si>
  <si>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</si>
  <si>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</si>
  <si>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</si>
  <si>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</si>
  <si>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</si>
  <si>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</si>
  <si>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</si>
  <si>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</si>
  <si>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</si>
  <si>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</si>
  <si>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</si>
  <si>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</si>
  <si>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</si>
  <si>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</si>
  <si>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</si>
  <si>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</si>
  <si>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</si>
  <si>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</si>
  <si>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</si>
  <si>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</si>
  <si>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</si>
  <si>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</si>
  <si>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</si>
  <si>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</si>
  <si>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</si>
  <si>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</si>
  <si>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</si>
  <si>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</si>
  <si>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</si>
  <si>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</si>
  <si>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</si>
  <si>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</si>
  <si>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</si>
  <si>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</si>
  <si>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</si>
  <si>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</si>
  <si>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</si>
  <si>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</si>
  <si>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</si>
  <si>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</si>
  <si>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</si>
  <si>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</si>
  <si>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</si>
  <si>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</si>
  <si>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</si>
  <si>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</si>
  <si>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</si>
  <si>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</si>
  <si>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</si>
  <si>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</si>
  <si>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</si>
  <si>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</si>
  <si>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</si>
  <si>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</si>
  <si>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</si>
  <si>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</si>
  <si>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</si>
  <si>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</si>
  <si>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</si>
  <si>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</si>
  <si>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</si>
  <si>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</si>
  <si>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</si>
  <si>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</si>
  <si>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</si>
  <si>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</si>
  <si>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</si>
  <si>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</si>
  <si>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</si>
  <si>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</si>
  <si>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</si>
  <si>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</si>
  <si>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</si>
  <si>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</si>
  <si>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</si>
  <si>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</si>
  <si>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</si>
  <si>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</si>
  <si>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</si>
  <si>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</si>
  <si>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</si>
  <si>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</si>
  <si>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</si>
  <si>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</si>
  <si>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</si>
  <si>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</si>
  <si>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</si>
  <si>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</si>
  <si>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</si>
  <si>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</si>
  <si>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</si>
  <si>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</si>
  <si>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</si>
  <si>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</si>
  <si>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</si>
  <si>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</si>
  <si>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</si>
  <si>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</si>
  <si>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</si>
  <si>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</si>
  <si>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</si>
  <si>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</si>
  <si>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</si>
  <si>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</si>
  <si>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</si>
  <si>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</si>
  <si>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</si>
  <si>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</si>
  <si>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</si>
  <si>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</si>
  <si>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</si>
  <si>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</si>
  <si>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</si>
  <si>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</si>
  <si>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</si>
  <si>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</si>
  <si>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</si>
  <si>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</si>
  <si>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</si>
  <si>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</si>
  <si>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</si>
  <si>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</si>
  <si>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</si>
  <si>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</si>
  <si>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</si>
  <si>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</si>
  <si>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</si>
  <si>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</si>
  <si>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</si>
  <si>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</si>
  <si>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</si>
  <si>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</si>
  <si>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</si>
  <si>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</si>
  <si>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</si>
  <si>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</si>
  <si>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</si>
  <si>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</si>
  <si>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</si>
  <si>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</si>
  <si>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</si>
  <si>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</si>
  <si>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</si>
  <si>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</si>
  <si>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</si>
  <si>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</si>
  <si>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</si>
  <si>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</si>
  <si>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</si>
  <si>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</si>
  <si>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</si>
  <si>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</si>
  <si>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</si>
  <si>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</si>
  <si>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</si>
  <si>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</si>
  <si>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</si>
  <si>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</si>
  <si>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</si>
  <si>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</si>
  <si>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</si>
  <si>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</si>
  <si>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</si>
  <si>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</si>
  <si>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</si>
  <si>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</si>
  <si>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</si>
  <si>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</si>
  <si>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</si>
  <si>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</si>
  <si>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</si>
  <si>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</si>
  <si>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</si>
  <si>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</si>
  <si>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</si>
  <si>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</si>
  <si>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</si>
  <si>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</si>
  <si>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</si>
  <si>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</si>
  <si>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</si>
  <si>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</si>
  <si>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</si>
  <si>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</si>
  <si>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</si>
  <si>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</si>
  <si>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</si>
  <si>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</si>
  <si>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</si>
  <si>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</si>
  <si>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</si>
  <si>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</si>
  <si>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</si>
  <si>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</si>
  <si>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</si>
  <si>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</si>
  <si>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</si>
  <si>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</si>
  <si>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</si>
  <si>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</si>
  <si>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</si>
  <si>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</si>
  <si>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</si>
  <si>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</si>
  <si>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</si>
  <si>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</si>
  <si>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</si>
  <si>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</si>
  <si>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</si>
  <si>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</si>
  <si>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</si>
  <si>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</si>
  <si>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</si>
  <si>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</si>
  <si>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</si>
  <si>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</si>
  <si>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</si>
  <si>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</si>
  <si>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</si>
  <si>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</si>
  <si>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</si>
  <si>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</si>
  <si>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</si>
  <si>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</si>
  <si>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</si>
  <si>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</si>
  <si>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</si>
  <si>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</si>
  <si>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</si>
  <si>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</si>
  <si>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</si>
  <si>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</si>
  <si>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</si>
  <si>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</si>
  <si>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</si>
  <si>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</si>
  <si>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</si>
  <si>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</si>
  <si>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</si>
  <si>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</si>
  <si>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</si>
  <si>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</si>
  <si>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</si>
  <si>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</si>
  <si>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</si>
  <si>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</si>
  <si>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</si>
  <si>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</si>
  <si>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</si>
  <si>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</si>
  <si>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</si>
  <si>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</si>
  <si>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</si>
  <si>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</si>
  <si>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</si>
  <si>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</si>
  <si>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</si>
  <si>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</si>
  <si>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</si>
  <si>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</si>
  <si>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</si>
  <si>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</si>
  <si>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</si>
  <si>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</si>
  <si>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</si>
  <si>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</si>
  <si>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</si>
  <si>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</si>
  <si>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</si>
  <si>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</si>
  <si>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</si>
  <si>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</si>
  <si>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</si>
  <si>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</si>
  <si>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</si>
  <si>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</si>
  <si>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</si>
  <si>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</si>
  <si>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</si>
  <si>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</si>
  <si>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</si>
  <si>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</si>
  <si>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</si>
  <si>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</si>
  <si>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</si>
  <si>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</si>
  <si>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</si>
  <si>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</si>
  <si>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</si>
  <si>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</si>
  <si>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</si>
  <si>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</si>
  <si>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</si>
  <si>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</si>
  <si>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</si>
  <si>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</si>
  <si>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</si>
  <si>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</si>
  <si>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</si>
  <si>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</si>
  <si>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</si>
  <si>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</si>
  <si>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</si>
  <si>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</si>
  <si>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</si>
  <si>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</si>
  <si>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</si>
  <si>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</si>
  <si>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</si>
  <si>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</si>
  <si>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</si>
  <si>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</si>
  <si>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</si>
  <si>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</si>
  <si>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</si>
  <si>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</si>
  <si>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</si>
  <si>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</si>
  <si>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</si>
  <si>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</si>
  <si>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</si>
  <si>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</si>
  <si>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</si>
  <si>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</si>
  <si>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</si>
  <si>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</si>
  <si>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</si>
  <si>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</si>
  <si>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</si>
  <si>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</si>
  <si>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</si>
  <si>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</si>
  <si>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</si>
  <si>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</si>
  <si>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</si>
  <si>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</si>
  <si>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</si>
  <si>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</si>
  <si>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</si>
  <si>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</si>
  <si>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</si>
  <si>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</si>
  <si>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</si>
  <si>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</si>
  <si>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</si>
  <si>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</si>
  <si>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</si>
  <si>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</si>
  <si>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</si>
  <si>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</si>
  <si>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</si>
  <si>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</si>
  <si>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</si>
  <si>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</si>
  <si>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</si>
  <si>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</si>
  <si>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</si>
  <si>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</si>
  <si>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</si>
  <si>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</si>
  <si>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</si>
  <si>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</si>
  <si>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</si>
  <si>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</si>
  <si>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</si>
  <si>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</si>
  <si>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</si>
  <si>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</si>
  <si>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</si>
  <si>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</si>
  <si>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</si>
  <si>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</si>
  <si>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</si>
  <si>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</si>
  <si>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</si>
  <si>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</si>
  <si>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</si>
  <si>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</si>
  <si>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</si>
  <si>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</si>
  <si>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</si>
  <si>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</si>
  <si>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</si>
  <si>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</si>
  <si>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</si>
  <si>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</si>
  <si>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</si>
  <si>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</si>
  <si>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</si>
  <si>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</si>
  <si>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</si>
  <si>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</si>
  <si>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</si>
  <si>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</si>
  <si>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</si>
  <si>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</si>
  <si>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</si>
  <si>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</si>
  <si>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</si>
  <si>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</si>
  <si>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</si>
  <si>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</si>
  <si>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</si>
  <si>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</si>
  <si>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</si>
  <si>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</si>
  <si>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</si>
  <si>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</si>
  <si>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</si>
  <si>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</si>
  <si>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</si>
  <si>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</si>
  <si>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</si>
  <si>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</si>
  <si>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</si>
  <si>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</si>
  <si>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</si>
  <si>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</si>
  <si>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</si>
  <si>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</si>
  <si>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</si>
  <si>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</si>
  <si>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</si>
  <si>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</si>
  <si>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</si>
  <si>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</si>
  <si>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</si>
  <si>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</si>
  <si>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</si>
  <si>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</si>
  <si>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</si>
  <si>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</si>
  <si>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</si>
  <si>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</si>
  <si>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</si>
  <si>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</si>
  <si>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</si>
  <si>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</si>
  <si>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</si>
  <si>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</si>
  <si>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</si>
  <si>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</si>
  <si>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</si>
  <si>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</si>
  <si>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</si>
  <si>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</si>
  <si>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</si>
  <si>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</si>
  <si>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</si>
  <si>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</si>
  <si>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</si>
  <si>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</si>
  <si>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</si>
  <si>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</si>
  <si>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</si>
  <si>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</si>
  <si>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</si>
  <si>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</si>
  <si>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</si>
  <si>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</si>
  <si>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</si>
  <si>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</si>
  <si>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</si>
  <si>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</si>
  <si>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</si>
  <si>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</si>
  <si>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</si>
  <si>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</si>
  <si>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</si>
  <si>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</si>
  <si>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</si>
  <si>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</si>
  <si>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</si>
  <si>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</si>
  <si>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</si>
  <si>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</si>
  <si>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</si>
  <si>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</si>
  <si>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</si>
  <si>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</si>
  <si>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</si>
  <si>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</si>
  <si>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</si>
  <si>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</si>
  <si>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</si>
  <si>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</si>
  <si>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</si>
  <si>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</si>
  <si>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</si>
  <si>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</si>
  <si>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</si>
  <si>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</si>
  <si>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</si>
  <si>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</si>
  <si>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</si>
  <si>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</si>
  <si>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</si>
  <si>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</si>
  <si>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</si>
  <si>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</si>
  <si>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</si>
  <si>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</si>
  <si>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</si>
  <si>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</si>
  <si>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</si>
  <si>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</si>
  <si>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</si>
  <si>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</si>
  <si>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</si>
  <si>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</si>
  <si>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</si>
  <si>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</si>
  <si>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</si>
  <si>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</si>
  <si>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</si>
  <si>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</si>
  <si>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</si>
  <si>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</si>
  <si>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</si>
  <si>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</si>
  <si>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</si>
  <si>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</si>
  <si>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</si>
  <si>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</si>
  <si>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</si>
  <si>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</si>
  <si>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</si>
  <si>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</si>
  <si>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</si>
  <si>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</si>
  <si>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</si>
  <si>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</si>
  <si>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</si>
  <si>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</si>
  <si>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</si>
  <si>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</si>
  <si>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</si>
  <si>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</si>
  <si>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</si>
  <si>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</si>
  <si>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</si>
  <si>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</si>
  <si>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</si>
  <si>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</si>
  <si>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</si>
  <si>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</si>
  <si>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</si>
  <si>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</si>
  <si>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</si>
  <si>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</si>
  <si>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</si>
  <si>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</si>
  <si>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</si>
  <si>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</si>
  <si>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</si>
  <si>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</si>
  <si>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</si>
  <si>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</si>
  <si>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</si>
  <si>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</si>
  <si>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</si>
  <si>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</si>
  <si>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</si>
  <si>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</si>
  <si>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</si>
  <si>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</si>
  <si>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</si>
  <si>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</si>
  <si>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</si>
  <si>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</si>
  <si>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</si>
  <si>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</si>
  <si>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</si>
  <si>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</si>
  <si>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</si>
  <si>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</si>
  <si>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</si>
  <si>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</si>
  <si>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</si>
  <si>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</si>
  <si>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</si>
  <si>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</si>
  <si>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</si>
  <si>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</si>
  <si>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</si>
  <si>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</si>
  <si>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</si>
  <si>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</si>
  <si>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</si>
  <si>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</si>
  <si>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</si>
  <si>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</si>
  <si>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</si>
  <si>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</si>
  <si>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</si>
  <si>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</si>
  <si>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</si>
  <si>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</si>
  <si>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</si>
  <si>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</si>
  <si>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</si>
  <si>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</si>
  <si>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</si>
  <si>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</si>
  <si>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</si>
  <si>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</si>
  <si>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</si>
  <si>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</si>
  <si>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</si>
  <si>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</si>
  <si>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</si>
  <si>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</si>
  <si>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</si>
  <si>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</si>
  <si>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</si>
  <si>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</si>
  <si>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</si>
  <si>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</si>
  <si>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</si>
  <si>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</si>
  <si>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</si>
  <si>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</si>
  <si>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</si>
  <si>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</si>
  <si>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</si>
  <si>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</si>
  <si>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</si>
  <si>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</si>
  <si>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</si>
  <si>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</si>
  <si>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</si>
  <si>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</si>
  <si>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</si>
  <si>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</si>
  <si>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</si>
  <si>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</si>
  <si>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</si>
  <si>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</si>
  <si>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</si>
  <si>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</si>
  <si>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</si>
  <si>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</si>
  <si>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</si>
  <si>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</si>
  <si>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</si>
  <si>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</si>
  <si>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</si>
  <si>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</si>
  <si>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</si>
  <si>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</si>
  <si>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</si>
  <si>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</si>
  <si>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</si>
  <si>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</si>
  <si>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</si>
  <si>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</si>
  <si>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</si>
  <si>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</si>
  <si>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</si>
  <si>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</si>
  <si>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</si>
  <si>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</si>
  <si>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</si>
  <si>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</si>
  <si>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</si>
  <si>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</si>
  <si>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</si>
  <si>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</si>
  <si>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</si>
  <si>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</si>
  <si>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</si>
  <si>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</si>
  <si>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</si>
  <si>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</si>
  <si>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</si>
  <si>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</si>
  <si>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</si>
  <si>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</si>
  <si>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</si>
  <si>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</si>
  <si>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</si>
  <si>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</si>
  <si>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</si>
  <si>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</si>
  <si>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</si>
  <si>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</si>
  <si>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</si>
  <si>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</si>
  <si>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</si>
  <si>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</si>
  <si>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</si>
  <si>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</si>
  <si>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</si>
  <si>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</si>
  <si>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</si>
  <si>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</si>
  <si>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</si>
  <si>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</si>
  <si>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</si>
  <si>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</si>
  <si>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</si>
  <si>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</si>
  <si>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</si>
  <si>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</si>
  <si>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</si>
  <si>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</si>
  <si>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</si>
  <si>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</si>
  <si>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</si>
  <si>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</si>
  <si>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</si>
  <si>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</si>
  <si>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</si>
  <si>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</si>
  <si>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</si>
  <si>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</si>
  <si>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</si>
  <si>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</si>
  <si>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</si>
  <si>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</si>
  <si>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</si>
  <si>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</si>
  <si>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</si>
  <si>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</si>
  <si>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</si>
  <si>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</si>
  <si>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</si>
  <si>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</si>
  <si>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</si>
  <si>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</si>
  <si>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</si>
  <si>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</si>
  <si>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</si>
  <si>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</si>
  <si>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</si>
  <si>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</si>
  <si>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</si>
  <si>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</si>
  <si>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</si>
  <si>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</si>
  <si>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</si>
  <si>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</si>
  <si>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</si>
  <si>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</si>
  <si>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</si>
  <si>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</si>
  <si>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</si>
  <si>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</si>
  <si>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</si>
  <si>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</si>
  <si>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</si>
  <si>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</si>
  <si>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</si>
  <si>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</si>
  <si>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</si>
  <si>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</si>
  <si>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</si>
  <si>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</si>
  <si>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</si>
  <si>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</si>
  <si>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</si>
  <si>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</si>
  <si>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</si>
  <si>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</si>
  <si>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</si>
  <si>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</si>
  <si>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</si>
  <si>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</si>
  <si>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</si>
  <si>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</si>
  <si>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</si>
  <si>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</si>
  <si>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</si>
  <si>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</si>
  <si>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</si>
  <si>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</si>
  <si>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</si>
  <si>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</si>
  <si>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</si>
  <si>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</si>
  <si>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</si>
  <si>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</si>
  <si>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</si>
  <si>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</si>
  <si>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</si>
  <si>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</si>
  <si>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</si>
  <si>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</si>
  <si>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</si>
  <si>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</si>
  <si>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</si>
  <si>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</si>
  <si>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</si>
  <si>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</si>
  <si>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</si>
  <si>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</si>
  <si>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</si>
  <si>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</si>
  <si>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</si>
  <si>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</si>
  <si>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</si>
  <si>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</si>
  <si>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</si>
  <si>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</si>
  <si>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</si>
  <si>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</si>
  <si>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</si>
  <si>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</si>
  <si>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</si>
  <si>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</si>
  <si>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</si>
  <si>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</si>
  <si>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</si>
  <si>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</si>
  <si>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</si>
  <si>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</si>
  <si>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</si>
  <si>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</si>
  <si>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</si>
  <si>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</si>
  <si>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</si>
  <si>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</si>
  <si>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</si>
  <si>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</si>
  <si>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</si>
  <si>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</si>
  <si>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</si>
  <si>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</si>
  <si>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</si>
  <si>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</si>
  <si>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</si>
  <si>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</si>
  <si>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</si>
  <si>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</si>
  <si>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</si>
  <si>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</si>
  <si>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</si>
  <si>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</si>
  <si>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</si>
  <si>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</si>
  <si>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</si>
  <si>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</si>
  <si>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</si>
  <si>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</si>
  <si>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</si>
  <si>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</si>
  <si>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</si>
  <si>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</si>
  <si>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</si>
  <si>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</si>
  <si>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</si>
  <si>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</si>
  <si>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</si>
  <si>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</si>
  <si>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</si>
  <si>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</si>
  <si>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</si>
  <si>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</si>
  <si>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</si>
  <si>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</si>
  <si>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</si>
  <si>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</si>
  <si>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</si>
  <si>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</si>
  <si>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</si>
  <si>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</si>
  <si>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</si>
  <si>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</si>
  <si>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</si>
  <si>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</si>
  <si>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</si>
  <si>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</si>
  <si>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</si>
  <si>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</si>
  <si>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</si>
  <si>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</si>
  <si>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</si>
  <si>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</si>
  <si>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</si>
  <si>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</si>
  <si>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</si>
  <si>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</si>
  <si>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</si>
  <si>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</si>
  <si>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</si>
  <si>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</si>
  <si>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</si>
  <si>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</si>
  <si>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</si>
  <si>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</si>
  <si>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</si>
  <si>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</si>
  <si>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</si>
  <si>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</si>
  <si>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</si>
  <si>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</si>
  <si>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</si>
  <si>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</si>
  <si>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</si>
  <si>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</si>
  <si>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</si>
  <si>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</si>
  <si>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</si>
  <si>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</si>
  <si>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</si>
  <si>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</si>
  <si>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</si>
  <si>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</si>
  <si>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</si>
  <si>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</si>
  <si>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</si>
  <si>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</si>
  <si>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</si>
  <si>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</si>
  <si>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</si>
  <si>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</si>
  <si>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</si>
  <si>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</si>
  <si>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</si>
  <si>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</si>
  <si>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</si>
  <si>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</si>
  <si>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</si>
  <si>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</si>
  <si>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</si>
  <si>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</si>
  <si>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</si>
  <si>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</si>
  <si>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</si>
  <si>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</si>
  <si>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</si>
  <si>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</si>
  <si>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</si>
  <si>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</si>
  <si>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</si>
  <si>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</si>
  <si>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</si>
  <si>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</si>
  <si>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</si>
  <si>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</si>
  <si>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</si>
  <si>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</si>
  <si>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</si>
  <si>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</si>
  <si>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</si>
  <si>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</si>
  <si>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</si>
  <si>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</si>
  <si>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</si>
  <si>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</si>
  <si>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</si>
  <si>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</si>
  <si>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</si>
  <si>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</si>
  <si>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</si>
  <si>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</si>
  <si>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</si>
  <si>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</si>
  <si>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</si>
  <si>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</si>
  <si>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</si>
  <si>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</si>
  <si>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</si>
  <si>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</si>
  <si>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</si>
  <si>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</si>
  <si>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</si>
  <si>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</si>
  <si>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</si>
  <si>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</si>
  <si>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</si>
  <si>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</si>
  <si>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</si>
  <si>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</si>
  <si>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</si>
  <si>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</si>
  <si>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</si>
  <si>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</si>
  <si>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</si>
  <si>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</si>
  <si>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</si>
  <si>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</si>
  <si>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</si>
  <si>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</si>
  <si>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</si>
  <si>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</si>
  <si>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</si>
  <si>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</si>
  <si>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</si>
  <si>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</si>
  <si>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</si>
  <si>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</si>
  <si>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</si>
  <si>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</si>
  <si>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</si>
  <si>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</si>
  <si>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</si>
  <si>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</si>
  <si>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</si>
  <si>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</si>
  <si>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</si>
  <si>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</si>
  <si>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</si>
  <si>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</si>
  <si>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</si>
  <si>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</si>
  <si>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</si>
  <si>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</si>
  <si>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</si>
  <si>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</si>
  <si>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</si>
  <si>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</si>
  <si>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</si>
  <si>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</si>
  <si>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</si>
  <si>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</si>
  <si>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</si>
  <si>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</si>
  <si>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</si>
  <si>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</si>
  <si>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</si>
  <si>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</si>
  <si>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</si>
  <si>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</si>
  <si>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</si>
  <si>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</si>
  <si>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</si>
  <si>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</si>
  <si>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</si>
  <si>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</si>
  <si>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</si>
  <si>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</si>
  <si>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</si>
  <si>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</si>
  <si>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</si>
  <si>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</si>
  <si>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</si>
  <si>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</si>
  <si>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</si>
  <si>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</si>
  <si>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</si>
  <si>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</si>
  <si>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</si>
  <si>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</si>
  <si>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</si>
  <si>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</si>
  <si>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</si>
  <si>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</si>
  <si>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</si>
  <si>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</si>
  <si>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</si>
  <si>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</si>
  <si>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</si>
  <si>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</si>
  <si>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</si>
  <si>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</si>
  <si>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</si>
  <si>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</si>
  <si>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</si>
  <si>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</si>
  <si>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</si>
  <si>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</si>
  <si>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</si>
  <si>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</si>
  <si>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</si>
  <si>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</si>
  <si>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</si>
  <si>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</si>
  <si>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</si>
  <si>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</si>
  <si>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</si>
  <si>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</si>
  <si>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</si>
  <si>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</si>
  <si>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</si>
  <si>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</si>
  <si>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</si>
  <si>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</si>
  <si>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</si>
  <si>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</si>
  <si>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</si>
  <si>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</si>
  <si>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</si>
  <si>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</si>
  <si>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</si>
  <si>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</si>
  <si>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</si>
  <si>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</si>
  <si>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</si>
  <si>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</si>
  <si>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</si>
  <si>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</si>
  <si>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</si>
  <si>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</si>
  <si>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</si>
  <si>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</si>
  <si>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</si>
  <si>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</si>
  <si>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</si>
  <si>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</si>
  <si>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</si>
  <si>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</si>
  <si>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</si>
  <si>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</si>
  <si>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</si>
  <si>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</si>
  <si>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</si>
  <si>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</si>
  <si>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</si>
  <si>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</si>
  <si>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</si>
  <si>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</si>
  <si>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</si>
  <si>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</si>
  <si>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</si>
  <si>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</si>
  <si>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</si>
  <si>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</si>
  <si>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</si>
  <si>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</si>
  <si>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</si>
  <si>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</si>
  <si>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</si>
  <si>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</si>
  <si>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</si>
  <si>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</si>
  <si>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</si>
  <si>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</si>
  <si>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</si>
  <si>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</si>
  <si>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</si>
  <si>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</si>
  <si>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</si>
  <si>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</si>
  <si>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</si>
  <si>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</si>
  <si>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</si>
  <si>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</si>
  <si>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</si>
  <si>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</si>
  <si>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</si>
  <si>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</si>
  <si>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</si>
  <si>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</si>
  <si>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</si>
  <si>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</si>
  <si>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</si>
  <si>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</si>
  <si>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</si>
  <si>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</si>
  <si>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</si>
  <si>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</si>
  <si>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</si>
  <si>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</si>
  <si>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</si>
  <si>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</si>
  <si>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</si>
  <si>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</si>
  <si>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</si>
  <si>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</si>
  <si>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</si>
  <si>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</si>
  <si>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</si>
  <si>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</si>
  <si>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</si>
  <si>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</si>
  <si>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</si>
  <si>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</si>
  <si>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</si>
  <si>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</si>
  <si>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</si>
  <si>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</si>
  <si>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</si>
  <si>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</si>
  <si>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</si>
  <si>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</si>
  <si>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</si>
  <si>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</si>
  <si>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</si>
  <si>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</si>
  <si>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</si>
  <si>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</si>
  <si>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</si>
  <si>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</si>
  <si>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</si>
  <si>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</si>
  <si>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</si>
  <si>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</si>
  <si>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</si>
  <si>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</si>
  <si>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</si>
  <si>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</si>
  <si>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</si>
  <si>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</si>
  <si>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</si>
  <si>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</si>
  <si>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</si>
  <si>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</si>
  <si>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</si>
  <si>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</si>
  <si>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</si>
  <si>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</si>
  <si>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</si>
  <si>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</si>
  <si>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</si>
  <si>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</si>
  <si>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</si>
  <si>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</si>
  <si>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</si>
  <si>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</si>
  <si>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</si>
  <si>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</si>
  <si>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</si>
  <si>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</si>
  <si>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</si>
  <si>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</si>
  <si>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</si>
  <si>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</si>
  <si>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</si>
  <si>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</si>
  <si>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</si>
  <si>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</si>
  <si>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</si>
  <si>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</si>
  <si>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</si>
  <si>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</si>
  <si>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</si>
  <si>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</si>
  <si>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</si>
  <si>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</si>
  <si>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</si>
  <si>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</si>
  <si>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</si>
  <si>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</si>
  <si>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</si>
  <si>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</si>
  <si>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</si>
  <si>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</si>
  <si>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</si>
  <si>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</si>
  <si>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</si>
  <si>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</si>
  <si>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</si>
  <si>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</si>
  <si>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</si>
  <si>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</si>
  <si>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</si>
  <si>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</si>
  <si>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</si>
  <si>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</si>
  <si>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</si>
  <si>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</si>
  <si>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</si>
  <si>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</si>
  <si>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</si>
  <si>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</si>
  <si>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</si>
  <si>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</si>
  <si>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</si>
  <si>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</si>
  <si>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</si>
  <si>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</si>
  <si>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</si>
  <si>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</si>
  <si>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</si>
  <si>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</si>
  <si>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</si>
  <si>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</si>
  <si>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</si>
  <si>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</si>
  <si>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</si>
  <si>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</si>
  <si>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</si>
  <si>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</si>
  <si>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</si>
  <si>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</si>
  <si>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</si>
  <si>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</si>
  <si>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</si>
  <si>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</si>
  <si>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</si>
  <si>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</si>
  <si>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</si>
  <si>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</si>
  <si>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</si>
  <si>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</si>
  <si>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</si>
  <si>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</si>
  <si>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</si>
  <si>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</si>
  <si>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</si>
  <si>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</si>
  <si>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</si>
  <si>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</si>
  <si>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</si>
  <si>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</si>
  <si>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</si>
  <si>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</si>
  <si>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</si>
  <si>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</si>
  <si>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</si>
  <si>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</si>
  <si>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</si>
  <si>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</si>
  <si>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</si>
  <si>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</si>
  <si>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</si>
  <si>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</si>
  <si>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</si>
  <si>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</si>
  <si>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</si>
  <si>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</si>
  <si>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</si>
  <si>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</si>
  <si>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</si>
  <si>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</si>
  <si>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</si>
  <si>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</si>
  <si>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</si>
  <si>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</si>
  <si>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</si>
  <si>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</si>
  <si>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</si>
  <si>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</si>
  <si>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</si>
  <si>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</si>
  <si>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</si>
  <si>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</si>
  <si>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</si>
  <si>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</si>
  <si>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</si>
  <si>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</si>
  <si>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</si>
  <si>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</si>
  <si>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</si>
  <si>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</si>
  <si>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</si>
  <si>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</si>
  <si>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</si>
  <si>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</si>
  <si>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</si>
  <si>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</si>
  <si>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</si>
  <si>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</si>
  <si>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</si>
  <si>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</si>
  <si>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</si>
  <si>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</si>
  <si>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</si>
  <si>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</si>
  <si>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</si>
  <si>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</si>
  <si>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</si>
  <si>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</si>
  <si>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</si>
  <si>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</si>
  <si>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</si>
  <si>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</si>
  <si>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</si>
  <si>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</si>
  <si>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</si>
  <si>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</si>
  <si>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</si>
  <si>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</si>
  <si>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</si>
  <si>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</si>
  <si>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</si>
  <si>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</si>
  <si>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</si>
  <si>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</si>
  <si>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</si>
  <si>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</si>
  <si>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</si>
  <si>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</si>
  <si>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</si>
  <si>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</si>
  <si>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</si>
  <si>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</si>
  <si>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</si>
  <si>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</si>
  <si>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</si>
  <si>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</si>
  <si>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</si>
  <si>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</si>
  <si>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</si>
  <si>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</si>
  <si>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</si>
  <si>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</si>
  <si>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</si>
  <si>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</si>
  <si>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</si>
  <si>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</si>
  <si>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</si>
  <si>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</si>
  <si>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</si>
  <si>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</si>
  <si>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</si>
  <si>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</si>
  <si>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</si>
  <si>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</si>
  <si>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</si>
  <si>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</si>
  <si>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</si>
  <si>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</si>
  <si>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</si>
  <si>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</si>
  <si>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</si>
  <si>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</si>
  <si>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</si>
  <si>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</si>
  <si>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</si>
  <si>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</si>
  <si>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</si>
  <si>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</si>
  <si>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</si>
  <si>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</si>
  <si>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</si>
  <si>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</si>
  <si>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</si>
  <si>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</si>
  <si>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</si>
  <si>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</si>
  <si>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</si>
  <si>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</si>
  <si>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</si>
  <si>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</si>
  <si>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</si>
  <si>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</si>
  <si>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</si>
  <si>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</si>
  <si>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</si>
  <si>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</si>
  <si>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</si>
  <si>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</si>
  <si>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</si>
  <si>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</si>
  <si>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</si>
  <si>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</si>
  <si>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</si>
  <si>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</si>
  <si>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</si>
  <si>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</si>
  <si>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</si>
  <si>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</si>
  <si>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</si>
  <si>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</si>
  <si>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</si>
  <si>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</si>
  <si>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</si>
  <si>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</si>
  <si>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</si>
  <si>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</si>
  <si>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</si>
  <si>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</si>
  <si>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</si>
  <si>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</si>
  <si>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</si>
  <si>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</si>
  <si>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</si>
  <si>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</si>
  <si>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</si>
  <si>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</si>
  <si>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</si>
  <si>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</si>
  <si>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</si>
  <si>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</si>
  <si>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</si>
  <si>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</si>
  <si>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</si>
  <si>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</si>
  <si>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</si>
  <si>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</si>
  <si>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</si>
  <si>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</si>
  <si>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</si>
  <si>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</si>
  <si>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</si>
  <si>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</si>
  <si>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</si>
  <si>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</si>
  <si>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</si>
  <si>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</si>
  <si>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</si>
  <si>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</si>
  <si>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</si>
  <si>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</si>
  <si>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</si>
  <si>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</si>
  <si>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</si>
  <si>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</si>
  <si>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</si>
  <si>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</si>
  <si>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</si>
  <si>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</si>
  <si>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</si>
  <si>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</si>
  <si>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</si>
  <si>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</si>
  <si>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</si>
  <si>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</si>
  <si>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</si>
  <si>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</si>
  <si>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</si>
  <si>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</si>
  <si>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</si>
  <si>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</si>
  <si>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</si>
  <si>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</si>
  <si>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</si>
  <si>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</si>
  <si>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</si>
  <si>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</si>
  <si>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</si>
  <si>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</si>
  <si>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</si>
  <si>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</si>
  <si>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</si>
  <si>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</si>
  <si>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</si>
  <si>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</si>
  <si>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</si>
  <si>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</si>
  <si>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</si>
  <si>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</si>
  <si>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</si>
  <si>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</si>
  <si>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</si>
  <si>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</si>
  <si>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</si>
  <si>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</si>
  <si>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</si>
  <si>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</si>
  <si>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</si>
  <si>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</si>
  <si>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</si>
  <si>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</si>
  <si>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</si>
  <si>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</si>
  <si>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</si>
  <si>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</si>
  <si>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</si>
  <si>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</si>
  <si>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</si>
  <si>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</si>
  <si>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</si>
  <si>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</si>
  <si>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</si>
  <si>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</si>
  <si>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</si>
  <si>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</si>
  <si>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</si>
  <si>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</si>
  <si>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</si>
  <si>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</si>
  <si>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</si>
  <si>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</si>
  <si>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</si>
  <si>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</si>
  <si>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</si>
  <si>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</si>
  <si>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</si>
  <si>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</si>
  <si>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</si>
  <si>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</si>
  <si>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</si>
  <si>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</si>
  <si>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</si>
  <si>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</si>
  <si>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</si>
  <si>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</si>
  <si>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</si>
  <si>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</si>
  <si>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</si>
  <si>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</si>
  <si>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</si>
  <si>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</si>
  <si>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</si>
  <si>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</si>
  <si>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</si>
  <si>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</si>
  <si>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</si>
  <si>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</si>
  <si>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</si>
  <si>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</si>
  <si>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</si>
  <si>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</si>
  <si>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</si>
  <si>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</si>
  <si>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</si>
  <si>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</si>
  <si>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</si>
  <si>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</si>
  <si>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</si>
  <si>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</si>
  <si>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</si>
  <si>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</si>
  <si>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</si>
  <si>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</si>
  <si>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</si>
  <si>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</si>
  <si>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</si>
  <si>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</si>
  <si>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</si>
  <si>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</si>
  <si>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</si>
  <si>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</si>
  <si>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</si>
  <si>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</si>
  <si>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</si>
  <si>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</si>
  <si>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</si>
  <si>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</si>
  <si>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</si>
  <si>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</si>
  <si>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</si>
  <si>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</si>
  <si>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</si>
  <si>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</si>
  <si>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</si>
  <si>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</si>
  <si>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</si>
  <si>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</si>
  <si>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</si>
  <si>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</si>
  <si>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</si>
  <si>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</si>
  <si>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</si>
  <si>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</si>
  <si>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</si>
  <si>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</si>
  <si>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</si>
  <si>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</si>
  <si>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</si>
  <si>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</si>
  <si>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</si>
  <si>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</si>
  <si>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</si>
  <si>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</si>
  <si>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</si>
  <si>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</si>
  <si>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</si>
  <si>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</si>
  <si>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</si>
  <si>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</si>
  <si>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</si>
  <si>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</si>
  <si>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</si>
  <si>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</si>
  <si>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</si>
  <si>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</si>
  <si>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</si>
  <si>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</si>
  <si>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</si>
  <si>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</si>
  <si>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</si>
  <si>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</si>
  <si>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</si>
  <si>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</si>
  <si>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</si>
  <si>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</si>
  <si>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</si>
  <si>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</si>
  <si>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</si>
  <si>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</si>
  <si>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</si>
  <si>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</si>
  <si>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</si>
  <si>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</si>
  <si>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</si>
  <si>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</si>
  <si>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</si>
  <si>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</si>
  <si>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</si>
  <si>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</si>
  <si>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</si>
  <si>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</si>
  <si>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</si>
  <si>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</si>
  <si>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</si>
  <si>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</si>
  <si>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</si>
  <si>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</si>
  <si>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</si>
  <si>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</si>
  <si>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</si>
  <si>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</si>
  <si>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</si>
  <si>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</si>
  <si>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</si>
  <si>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</si>
  <si>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</si>
  <si>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</si>
  <si>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</si>
  <si>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</si>
  <si>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</si>
  <si>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</si>
  <si>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</si>
  <si>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</si>
  <si>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</si>
  <si>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</si>
  <si>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</si>
  <si>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</si>
  <si>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</si>
  <si>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</si>
  <si>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</si>
  <si>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</si>
  <si>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</si>
  <si>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</si>
  <si>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</si>
  <si>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</si>
  <si>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</si>
  <si>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</si>
  <si>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</si>
  <si>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</si>
  <si>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</si>
  <si>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</si>
  <si>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</si>
  <si>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</si>
  <si>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</si>
  <si>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</si>
  <si>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</si>
  <si>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</si>
  <si>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</si>
  <si>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</si>
  <si>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</si>
  <si>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</si>
  <si>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</si>
  <si>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</si>
  <si>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</si>
  <si>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</si>
  <si>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</si>
  <si>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</si>
  <si>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</si>
  <si>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</si>
  <si>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</si>
  <si>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</si>
  <si>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</si>
  <si>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</si>
  <si>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</si>
  <si>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</si>
  <si>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</si>
  <si>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</si>
  <si>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</si>
  <si>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</si>
  <si>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</si>
  <si>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</si>
  <si>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</si>
  <si>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</si>
  <si>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</si>
  <si>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</si>
  <si>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</si>
  <si>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</si>
  <si>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</si>
  <si>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</si>
  <si>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</si>
  <si>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</si>
  <si>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</si>
  <si>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</si>
  <si>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</si>
  <si>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</si>
  <si>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</si>
  <si>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</si>
  <si>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</si>
  <si>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</si>
  <si>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</si>
  <si>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</si>
  <si>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</si>
  <si>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</si>
  <si>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</si>
  <si>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</si>
  <si>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</si>
  <si>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</si>
  <si>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</si>
  <si>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</si>
  <si>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</si>
  <si>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</si>
  <si>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</si>
  <si>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</si>
  <si>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</si>
  <si>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</si>
  <si>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</si>
  <si>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</si>
  <si>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</si>
  <si>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</si>
  <si>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</si>
  <si>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</si>
  <si>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</si>
  <si>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</si>
  <si>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</si>
  <si>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</si>
  <si>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</si>
  <si>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</si>
  <si>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</si>
  <si>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</si>
  <si>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</si>
  <si>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</si>
  <si>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</si>
  <si>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</si>
  <si>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</si>
  <si>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</si>
  <si>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</si>
  <si>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</si>
  <si>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</si>
  <si>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</si>
  <si>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</si>
  <si>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</si>
  <si>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</si>
  <si>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</si>
  <si>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</si>
  <si>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</si>
  <si>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</si>
  <si>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</si>
  <si>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</si>
  <si>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</si>
  <si>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</si>
  <si>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</si>
  <si>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</si>
  <si>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</si>
  <si>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</si>
  <si>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</si>
  <si>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</si>
  <si>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</si>
  <si>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</si>
  <si>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</si>
  <si>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</si>
  <si>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</si>
  <si>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</si>
  <si>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</si>
  <si>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</si>
  <si>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</si>
  <si>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</si>
  <si>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</si>
  <si>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</si>
  <si>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</si>
  <si>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</si>
  <si>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</si>
  <si>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</si>
  <si>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</si>
  <si>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</si>
  <si>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</si>
  <si>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</si>
  <si>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</si>
  <si>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</si>
  <si>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</si>
  <si>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</si>
  <si>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</si>
  <si>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</si>
  <si>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</si>
  <si>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</si>
  <si>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</si>
  <si>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</si>
  <si>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</si>
  <si>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</si>
  <si>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</si>
  <si>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</si>
  <si>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</si>
  <si>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</si>
  <si>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</si>
  <si>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</si>
  <si>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</si>
  <si>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</si>
  <si>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</si>
  <si>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</si>
  <si>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</si>
  <si>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</si>
  <si>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</si>
  <si>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</si>
  <si>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</si>
  <si>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</si>
  <si>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</si>
  <si>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</si>
  <si>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</si>
  <si>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</si>
  <si>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</si>
  <si>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</si>
  <si>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</si>
  <si>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</si>
  <si>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</si>
  <si>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</si>
  <si>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</si>
  <si>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</si>
  <si>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</si>
  <si>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</si>
  <si>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</si>
  <si>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</si>
  <si>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</si>
  <si>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</si>
  <si>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</si>
  <si>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</si>
  <si>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</si>
  <si>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</si>
  <si>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</si>
  <si>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</si>
  <si>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</si>
  <si>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</si>
  <si>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</si>
  <si>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</si>
  <si>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</si>
  <si>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</si>
  <si>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</si>
  <si>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</si>
  <si>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</si>
  <si>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</si>
  <si>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</si>
  <si>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</si>
  <si>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</si>
  <si>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</si>
  <si>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</si>
  <si>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</si>
  <si>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</si>
  <si>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</si>
  <si>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</si>
  <si>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</si>
  <si>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</si>
  <si>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</si>
  <si>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</si>
  <si>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</si>
  <si>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</si>
  <si>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</si>
  <si>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</si>
  <si>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</si>
  <si>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</si>
  <si>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</si>
  <si>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</si>
  <si>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</si>
  <si>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</si>
  <si>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</si>
  <si>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</si>
  <si>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</si>
  <si>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</si>
  <si>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</si>
  <si>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</si>
  <si>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</si>
  <si>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</si>
  <si>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</si>
  <si>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</si>
  <si>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</si>
  <si>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</si>
  <si>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</si>
  <si>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</si>
  <si>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</si>
  <si>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</si>
  <si>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</si>
  <si>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</si>
  <si>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</si>
  <si>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</si>
  <si>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</si>
  <si>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</si>
  <si>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</si>
  <si>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</si>
  <si>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</si>
  <si>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</si>
  <si>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</si>
  <si>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</si>
  <si>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</si>
  <si>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</si>
  <si>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</si>
  <si>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</si>
  <si>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</si>
  <si>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</si>
  <si>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</si>
  <si>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</si>
  <si>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</si>
  <si>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</si>
  <si>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</si>
  <si>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</si>
  <si>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</si>
  <si>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</si>
  <si>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</si>
  <si>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</si>
  <si>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</si>
  <si>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</si>
  <si>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</si>
  <si>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</si>
  <si>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</si>
  <si>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</si>
  <si>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</si>
  <si>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</si>
  <si>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</si>
  <si>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</si>
  <si>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</si>
  <si>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</si>
  <si>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</si>
  <si>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</si>
  <si>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</si>
  <si>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</si>
  <si>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</si>
  <si>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</si>
  <si>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</si>
  <si>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</si>
  <si>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</si>
  <si>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</si>
  <si>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</si>
  <si>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</si>
  <si>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</si>
  <si>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</si>
  <si>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</si>
  <si>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</si>
  <si>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</si>
  <si>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</si>
  <si>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</si>
  <si>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</si>
  <si>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</si>
  <si>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</si>
  <si>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</si>
  <si>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</si>
  <si>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</si>
  <si>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</si>
  <si>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</si>
  <si>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</si>
  <si>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</si>
  <si>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</si>
  <si>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</si>
  <si>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</si>
  <si>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</si>
  <si>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</si>
  <si>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</si>
  <si>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</si>
  <si>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</si>
  <si>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</si>
  <si>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</si>
  <si>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</si>
  <si>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</si>
  <si>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</si>
  <si>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</si>
  <si>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</si>
  <si>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</si>
  <si>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</si>
  <si>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</si>
  <si>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</si>
  <si>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</si>
  <si>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</si>
  <si>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</si>
  <si>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</si>
  <si>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</si>
  <si>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</si>
  <si>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</si>
  <si>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</si>
  <si>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</si>
  <si>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</si>
  <si>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</si>
  <si>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</si>
  <si>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</si>
  <si>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</si>
  <si>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</si>
  <si>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</si>
  <si>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</si>
  <si>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</si>
  <si>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</si>
  <si>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</si>
  <si>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</si>
  <si>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</si>
  <si>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</si>
  <si>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</si>
  <si>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</si>
  <si>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</si>
  <si>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</si>
  <si>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</si>
  <si>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</si>
  <si>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</si>
  <si>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</si>
  <si>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</si>
  <si>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</si>
  <si>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</si>
  <si>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</si>
  <si>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</si>
  <si>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</si>
  <si>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</si>
  <si>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</si>
  <si>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</si>
  <si>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</si>
  <si>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</si>
  <si>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</si>
  <si>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</si>
  <si>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</si>
  <si>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</si>
  <si>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</si>
  <si>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</si>
  <si>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</si>
  <si>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</si>
  <si>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</si>
  <si>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</si>
  <si>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</si>
  <si>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</si>
  <si>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</si>
  <si>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</si>
  <si>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</si>
  <si>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</si>
  <si>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</si>
  <si>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</si>
  <si>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</si>
  <si>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</si>
  <si>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</si>
  <si>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</si>
  <si>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</si>
  <si>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</si>
  <si>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</si>
  <si>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</si>
  <si>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</si>
  <si>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</si>
  <si>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</si>
  <si>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</si>
  <si>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</si>
  <si>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</si>
  <si>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</si>
  <si>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</si>
  <si>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</si>
  <si>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</si>
  <si>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</si>
  <si>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</si>
  <si>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</si>
  <si>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</si>
  <si>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</si>
  <si>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</si>
  <si>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</si>
  <si>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</si>
  <si>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</si>
  <si>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</si>
  <si>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</si>
  <si>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</si>
  <si>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</si>
  <si>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</si>
  <si>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</si>
  <si>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</si>
  <si>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</si>
  <si>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</si>
  <si>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</si>
  <si>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</si>
  <si>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</si>
  <si>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</si>
  <si>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</si>
  <si>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</si>
  <si>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</si>
  <si>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</si>
  <si>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</si>
  <si>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</si>
  <si>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</si>
  <si>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</si>
  <si>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</si>
  <si>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</si>
  <si>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</si>
  <si>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</si>
  <si>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</si>
  <si>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</si>
  <si>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</si>
  <si>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</si>
  <si>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</si>
  <si>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</si>
  <si>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</si>
  <si>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</si>
  <si>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</si>
  <si>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</si>
  <si>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</si>
  <si>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</si>
  <si>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</si>
  <si>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</si>
  <si>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</si>
  <si>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</si>
  <si>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</si>
  <si>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</si>
  <si>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</si>
  <si>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</si>
  <si>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</si>
  <si>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</si>
  <si>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</si>
  <si>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</si>
  <si>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</si>
  <si>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</si>
  <si>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</si>
  <si>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</si>
  <si>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</si>
  <si>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</si>
  <si>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</si>
  <si>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</si>
  <si>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</si>
  <si>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</si>
  <si>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</si>
  <si>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</si>
  <si>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</si>
  <si>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</si>
  <si>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</si>
  <si>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</si>
  <si>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</si>
  <si>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</si>
  <si>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</si>
  <si>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</si>
  <si>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</si>
  <si>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</si>
  <si>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</si>
  <si>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</si>
  <si>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</si>
  <si>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</si>
  <si>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</si>
  <si>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</si>
  <si>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</si>
  <si>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</si>
  <si>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</si>
  <si>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</si>
  <si>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</si>
  <si>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</si>
  <si>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</si>
  <si>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</si>
  <si>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</si>
  <si>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</si>
  <si>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</si>
  <si>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</si>
  <si>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</si>
  <si>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</si>
  <si>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</si>
  <si>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</si>
  <si>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</si>
  <si>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</si>
  <si>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</si>
  <si>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</si>
  <si>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</si>
  <si>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</si>
  <si>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</si>
  <si>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</si>
  <si>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</si>
  <si>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</si>
  <si>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</si>
  <si>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</si>
  <si>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</si>
  <si>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</si>
  <si>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</si>
  <si>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</si>
  <si>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</si>
  <si>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</si>
  <si>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</si>
  <si>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</si>
  <si>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</si>
  <si>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</si>
  <si>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</si>
  <si>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</si>
  <si>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</si>
  <si>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</si>
  <si>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</si>
  <si>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</si>
  <si>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</si>
  <si>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</si>
  <si>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</si>
  <si>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</si>
  <si>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</si>
  <si>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</si>
  <si>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</si>
  <si>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</si>
  <si>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</si>
  <si>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</si>
  <si>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</si>
  <si>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</si>
  <si>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</si>
  <si>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</si>
  <si>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</si>
  <si>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</si>
  <si>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</si>
  <si>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</si>
  <si>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</si>
  <si>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</si>
  <si>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</si>
  <si>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</si>
  <si>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</si>
  <si>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</si>
  <si>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</si>
  <si>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</si>
  <si>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</si>
  <si>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</si>
  <si>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</si>
  <si>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</si>
  <si>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</si>
  <si>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</si>
  <si>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</si>
  <si>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</si>
  <si>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</si>
  <si>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</si>
  <si>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</si>
  <si>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</si>
  <si>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</si>
  <si>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</si>
  <si>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</si>
  <si>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</si>
  <si>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</si>
  <si>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</si>
  <si>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</si>
  <si>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</si>
  <si>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</si>
  <si>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</si>
  <si>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</si>
  <si>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</si>
  <si>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</si>
  <si>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</si>
  <si>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</si>
  <si>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</si>
  <si>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</si>
  <si>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</si>
  <si>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</si>
  <si>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</si>
  <si>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</si>
  <si>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</si>
  <si>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</si>
  <si>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</si>
  <si>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</si>
  <si>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</si>
  <si>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</si>
  <si>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</si>
  <si>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</si>
  <si>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</si>
  <si>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</si>
  <si>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</si>
  <si>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</si>
  <si>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</si>
  <si>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</si>
  <si>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</si>
  <si>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</si>
  <si>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</si>
  <si>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</si>
  <si>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</si>
  <si>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</si>
  <si>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</si>
  <si>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</si>
  <si>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</si>
  <si>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</si>
  <si>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</si>
  <si>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</si>
  <si>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</si>
  <si>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</si>
  <si>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</si>
  <si>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</si>
  <si>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</si>
  <si>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</si>
  <si>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</si>
  <si>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</si>
  <si>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</si>
  <si>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</si>
  <si>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</si>
  <si>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</si>
  <si>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</si>
  <si>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</si>
  <si>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</si>
  <si>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</si>
  <si>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</si>
  <si>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</si>
  <si>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</si>
  <si>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</si>
  <si>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</si>
  <si>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</si>
  <si>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</si>
  <si>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</si>
  <si>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</si>
  <si>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</si>
  <si>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</si>
  <si>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</si>
  <si>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</si>
  <si>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</si>
  <si>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</si>
  <si>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</si>
  <si>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</si>
  <si>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</si>
  <si>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</si>
  <si>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</si>
  <si>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</si>
  <si>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</si>
  <si>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</si>
  <si>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</si>
  <si>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</si>
  <si>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</si>
  <si>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</si>
  <si>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</si>
  <si>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</si>
  <si>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</si>
  <si>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</si>
  <si>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</si>
  <si>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</si>
  <si>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</si>
  <si>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</si>
  <si>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</si>
  <si>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</si>
  <si>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</si>
  <si>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</si>
  <si>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</si>
  <si>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</si>
  <si>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</si>
  <si>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</si>
  <si>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</si>
  <si>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</si>
  <si>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</si>
  <si>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</si>
  <si>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</si>
  <si>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</si>
  <si>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</si>
  <si>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</si>
  <si>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</si>
  <si>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</si>
  <si>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</si>
  <si>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</si>
  <si>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</si>
  <si>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</si>
  <si>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</si>
  <si>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</si>
  <si>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</si>
  <si>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</si>
  <si>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</si>
  <si>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</si>
  <si>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</si>
  <si>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</si>
  <si>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</si>
  <si>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</si>
  <si>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</si>
  <si>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</si>
  <si>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</si>
  <si>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</si>
  <si>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</si>
  <si>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</si>
  <si>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</si>
  <si>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</si>
  <si>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</si>
  <si>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</si>
  <si>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</si>
  <si>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</si>
  <si>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</si>
  <si>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</si>
  <si>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</si>
  <si>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</si>
  <si>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</si>
  <si>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</si>
  <si>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</si>
  <si>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</si>
  <si>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</si>
  <si>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</si>
  <si>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</si>
  <si>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</si>
  <si>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</si>
  <si>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</si>
  <si>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</si>
  <si>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</si>
  <si>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</si>
  <si>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</si>
  <si>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</si>
  <si>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</si>
  <si>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</si>
  <si>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</si>
  <si>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</si>
  <si>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</si>
  <si>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</si>
  <si>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</si>
  <si>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</si>
  <si>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</si>
  <si>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</si>
  <si>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</si>
  <si>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</si>
  <si>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</si>
  <si>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</si>
  <si>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</si>
  <si>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</si>
  <si>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</si>
  <si>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</si>
  <si>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</si>
  <si>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</si>
  <si>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</si>
  <si>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</si>
  <si>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</si>
  <si>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</si>
  <si>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</si>
  <si>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</si>
  <si>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</si>
  <si>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</si>
  <si>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</si>
  <si>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</si>
  <si>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</si>
  <si>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</si>
  <si>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</si>
  <si>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</si>
  <si>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</si>
  <si>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</si>
  <si>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</si>
  <si>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</si>
  <si>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</si>
  <si>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</si>
  <si>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</si>
  <si>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</si>
  <si>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</si>
  <si>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</si>
  <si>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</si>
  <si>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</si>
  <si>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</si>
  <si>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</si>
  <si>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</si>
  <si>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</si>
  <si>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</si>
  <si>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</si>
  <si>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</si>
  <si>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</si>
  <si>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</si>
  <si>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</si>
  <si>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</si>
  <si>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</si>
  <si>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</si>
  <si>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</si>
  <si>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</si>
  <si>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</si>
  <si>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</si>
  <si>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</si>
  <si>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</si>
  <si>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</si>
  <si>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</si>
  <si>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</si>
  <si>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</si>
  <si>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</si>
  <si>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</si>
  <si>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</si>
  <si>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</si>
  <si>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</si>
  <si>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</si>
  <si>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</si>
  <si>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</si>
  <si>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</si>
  <si>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</si>
  <si>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</si>
  <si>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</si>
  <si>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</si>
  <si>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</si>
  <si>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</si>
  <si>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</si>
  <si>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</si>
  <si>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</si>
  <si>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</si>
  <si>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</si>
  <si>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</si>
  <si>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</si>
  <si>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</si>
  <si>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</si>
  <si>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</si>
  <si>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</si>
  <si>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</si>
  <si>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</si>
  <si>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</si>
  <si>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</si>
  <si>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</si>
  <si>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</si>
  <si>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</si>
  <si>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</si>
  <si>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</si>
  <si>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</si>
  <si>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</si>
  <si>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</si>
  <si>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</si>
  <si>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</si>
  <si>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</si>
  <si>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</si>
  <si>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</si>
  <si>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</si>
  <si>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</si>
  <si>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</si>
  <si>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</si>
  <si>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</si>
  <si>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</si>
  <si>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</si>
  <si>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</si>
  <si>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</si>
  <si>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</si>
  <si>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</si>
  <si>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</si>
  <si>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</si>
  <si>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</si>
  <si>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</si>
  <si>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</si>
  <si>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</si>
  <si>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</si>
  <si>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</si>
  <si>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</si>
  <si>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</si>
  <si>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</si>
  <si>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</si>
  <si>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</si>
  <si>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</si>
  <si>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</si>
  <si>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</si>
  <si>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</si>
  <si>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</si>
  <si>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</si>
  <si>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</si>
  <si>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</si>
  <si>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</si>
  <si>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</si>
  <si>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</si>
  <si>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</si>
  <si>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</si>
  <si>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</si>
  <si>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</si>
  <si>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</si>
  <si>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</si>
  <si>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</si>
  <si>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</si>
  <si>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</si>
  <si>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</si>
  <si>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</si>
  <si>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</si>
  <si>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</si>
  <si>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</si>
  <si>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</si>
  <si>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</si>
  <si>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</si>
  <si>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</si>
  <si>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</si>
  <si>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</si>
  <si>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</si>
  <si>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</si>
  <si>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</si>
  <si>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</si>
  <si>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</si>
  <si>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</si>
  <si>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</si>
  <si>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</si>
  <si>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</si>
  <si>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</si>
  <si>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</si>
  <si>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</si>
  <si>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</si>
  <si>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</si>
  <si>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</si>
  <si>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</si>
  <si>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</si>
  <si>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</si>
  <si>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</si>
  <si>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</si>
  <si>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</si>
  <si>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</si>
  <si>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</si>
  <si>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</si>
  <si>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</si>
  <si>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</si>
  <si>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</si>
  <si>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</si>
  <si>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</si>
  <si>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</si>
  <si>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</si>
  <si>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</si>
  <si>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</si>
  <si>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</si>
  <si>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</si>
  <si>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</si>
  <si>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</si>
  <si>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</si>
  <si>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</si>
  <si>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</si>
  <si>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</si>
  <si>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</si>
  <si>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</si>
  <si>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</si>
  <si>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</si>
  <si>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</si>
  <si>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</si>
  <si>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</si>
  <si>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</si>
  <si>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</si>
  <si>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</si>
  <si>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</si>
  <si>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</si>
  <si>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</si>
  <si>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</si>
  <si>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</si>
  <si>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</si>
  <si>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</si>
  <si>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</si>
  <si>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</si>
  <si>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</si>
  <si>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</si>
  <si>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</si>
  <si>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</si>
  <si>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</si>
  <si>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</si>
  <si>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</si>
  <si>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</si>
  <si>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</si>
  <si>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</si>
  <si>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</si>
  <si>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</si>
  <si>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</si>
  <si>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</si>
  <si>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</si>
  <si>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</si>
  <si>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</si>
  <si>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</si>
  <si>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</si>
  <si>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</si>
  <si>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</si>
  <si>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</si>
  <si>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</si>
  <si>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</si>
  <si>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</si>
  <si>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</si>
  <si>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</si>
  <si>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</si>
  <si>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</si>
  <si>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</si>
  <si>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</si>
  <si>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</si>
  <si>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</si>
  <si>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</si>
  <si>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</si>
  <si>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</si>
  <si>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</si>
  <si>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</si>
  <si>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</si>
  <si>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</si>
  <si>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</si>
  <si>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</si>
  <si>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</si>
  <si>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</si>
  <si>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</si>
  <si>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</si>
  <si>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</si>
  <si>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</si>
  <si>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</si>
  <si>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</si>
  <si>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</si>
  <si>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</si>
  <si>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</si>
  <si>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</si>
  <si>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</si>
  <si>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</si>
  <si>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</si>
  <si>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</si>
  <si>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</si>
  <si>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</si>
  <si>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</si>
  <si>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</si>
  <si>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</si>
  <si>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</si>
  <si>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</si>
  <si>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</si>
  <si>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</si>
  <si>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</si>
  <si>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</si>
  <si>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</si>
  <si>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</si>
  <si>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</si>
  <si>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</si>
  <si>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</si>
  <si>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</si>
  <si>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</si>
  <si>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</si>
  <si>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</si>
  <si>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</si>
  <si>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</si>
  <si>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</si>
  <si>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</si>
  <si>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</si>
  <si>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</si>
  <si>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</si>
  <si>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</si>
  <si>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</si>
  <si>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</si>
  <si>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</si>
  <si>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</si>
  <si>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</si>
  <si>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</si>
  <si>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</si>
  <si>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</si>
  <si>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</si>
  <si>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</si>
  <si>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</si>
  <si>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</si>
  <si>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</si>
  <si>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</si>
  <si>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</si>
  <si>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</si>
  <si>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</si>
  <si>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</si>
  <si>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</si>
  <si>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</si>
  <si>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</si>
  <si>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</si>
  <si>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</si>
  <si>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</si>
  <si>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</si>
  <si>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</si>
  <si>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</si>
  <si>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</si>
  <si>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</si>
  <si>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</si>
  <si>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</si>
  <si>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</si>
  <si>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</si>
  <si>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</si>
  <si>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</si>
  <si>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</si>
  <si>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</si>
  <si>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</si>
  <si>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</si>
  <si>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</si>
  <si>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</si>
  <si>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</si>
  <si>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</si>
  <si>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</si>
  <si>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</si>
  <si>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</si>
  <si>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</si>
  <si>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</si>
  <si>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</si>
  <si>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</si>
  <si>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</si>
  <si>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</si>
  <si>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</si>
  <si>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</si>
  <si>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</si>
  <si>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</si>
  <si>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</si>
  <si>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</si>
  <si>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</si>
  <si>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</si>
  <si>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</si>
  <si>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</si>
  <si>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</si>
  <si>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</si>
  <si>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</si>
  <si>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</si>
  <si>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</si>
  <si>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</si>
  <si>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</si>
  <si>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</si>
  <si>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</si>
  <si>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</si>
  <si>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</si>
  <si>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</si>
  <si>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</si>
  <si>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</si>
  <si>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</si>
  <si>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</si>
  <si>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</si>
  <si>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</si>
  <si>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</si>
  <si>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</si>
  <si>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</si>
  <si>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</si>
  <si>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</si>
  <si>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</si>
  <si>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</si>
  <si>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</si>
  <si>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</si>
  <si>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</si>
  <si>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</si>
  <si>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</si>
  <si>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</si>
  <si>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</si>
  <si>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</si>
  <si>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</si>
  <si>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</si>
  <si>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</si>
  <si>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</si>
  <si>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</si>
  <si>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</si>
  <si>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</si>
  <si>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</si>
  <si>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</si>
  <si>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</si>
  <si>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</si>
  <si>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</si>
  <si>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</si>
  <si>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</si>
  <si>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</si>
  <si>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</si>
  <si>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</si>
  <si>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</si>
  <si>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</si>
  <si>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</si>
  <si>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</si>
  <si>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</si>
  <si>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</si>
  <si>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</si>
  <si>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</si>
  <si>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</si>
  <si>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</si>
  <si>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</si>
  <si>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</si>
  <si>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</si>
  <si>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</si>
  <si>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</si>
  <si>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</si>
  <si>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</si>
  <si>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</si>
  <si>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</si>
  <si>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</si>
  <si>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</si>
  <si>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</si>
  <si>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</si>
  <si>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</si>
  <si>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</si>
  <si>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</si>
  <si>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</si>
  <si>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</si>
  <si>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</si>
  <si>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</si>
  <si>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</si>
  <si>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</si>
  <si>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</si>
  <si>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</si>
  <si>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</si>
  <si>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</si>
  <si>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</si>
  <si>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</si>
  <si>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</si>
  <si>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</si>
  <si>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</si>
  <si>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</si>
  <si>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</si>
  <si>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</si>
  <si>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</si>
  <si>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</si>
  <si>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</si>
  <si>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</si>
  <si>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</si>
  <si>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</si>
  <si>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</si>
  <si>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</si>
  <si>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</si>
  <si>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</si>
  <si>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</si>
  <si>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</si>
  <si>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</si>
  <si>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</si>
  <si>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</si>
  <si>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</si>
  <si>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</si>
  <si>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</si>
  <si>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</si>
  <si>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</si>
  <si>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</si>
  <si>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</si>
  <si>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</si>
  <si>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</si>
  <si>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</si>
  <si>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</si>
  <si>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</si>
  <si>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</si>
  <si>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</si>
  <si>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</si>
  <si>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</si>
  <si>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</si>
  <si>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</si>
  <si>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</si>
  <si>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</si>
  <si>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</si>
  <si>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</si>
  <si>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</si>
  <si>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</si>
  <si>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</si>
  <si>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</si>
  <si>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</si>
  <si>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</si>
  <si>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</si>
  <si>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</si>
  <si>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</si>
  <si>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</si>
  <si>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</si>
  <si>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</si>
  <si>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</si>
  <si>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</si>
  <si>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</si>
  <si>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</si>
  <si>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</si>
  <si>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</si>
  <si>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</si>
  <si>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</si>
  <si>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</si>
  <si>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</si>
  <si>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</si>
  <si>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</si>
  <si>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</si>
  <si>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</si>
  <si>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</si>
  <si>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</si>
  <si>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</si>
  <si>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</si>
  <si>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</si>
  <si>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</si>
  <si>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</si>
  <si>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</si>
  <si>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</si>
  <si>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</si>
  <si>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</si>
  <si>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</si>
  <si>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</si>
  <si>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</si>
  <si>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</si>
  <si>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</si>
  <si>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</si>
  <si>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</si>
  <si>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</si>
  <si>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</si>
  <si>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</si>
  <si>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</si>
  <si>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</si>
  <si>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</si>
  <si>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</si>
  <si>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</si>
  <si>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</si>
  <si>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</si>
  <si>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</si>
  <si>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</si>
  <si>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</si>
  <si>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</si>
  <si>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</si>
  <si>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</si>
  <si>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</si>
  <si>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</si>
  <si>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</si>
  <si>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</si>
  <si>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</si>
  <si>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</si>
  <si>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</si>
  <si>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</si>
  <si>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</si>
  <si>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</si>
  <si>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</si>
  <si>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</si>
  <si>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</si>
  <si>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</si>
  <si>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</si>
  <si>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</si>
  <si>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</si>
  <si>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</si>
  <si>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</si>
  <si>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</si>
  <si>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</si>
  <si>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</si>
  <si>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</si>
  <si>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</si>
  <si>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</si>
  <si>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</si>
  <si>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</si>
  <si>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</si>
  <si>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</si>
  <si>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</si>
  <si>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</si>
  <si>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</si>
  <si>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</si>
  <si>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</si>
  <si>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</si>
  <si>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</si>
  <si>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</si>
  <si>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</si>
  <si>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</si>
  <si>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</si>
  <si>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</si>
  <si>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</si>
  <si>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</si>
  <si>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</si>
  <si>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</si>
  <si>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</si>
  <si>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</si>
  <si>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</si>
  <si>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</si>
  <si>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</si>
  <si>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</si>
  <si>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</si>
  <si>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</si>
  <si>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</si>
  <si>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</si>
  <si>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</si>
  <si>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</si>
  <si>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</si>
  <si>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</si>
  <si>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</si>
  <si>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</si>
  <si>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</si>
  <si>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</si>
  <si>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</si>
  <si>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</si>
  <si>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</si>
  <si>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</si>
  <si>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</si>
  <si>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</si>
  <si>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</si>
  <si>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</si>
  <si>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</si>
  <si>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</si>
  <si>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</si>
  <si>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</si>
  <si>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</si>
  <si>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</si>
  <si>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</si>
  <si>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</si>
  <si>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</si>
  <si>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</si>
  <si>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</si>
  <si>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</si>
  <si>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</si>
  <si>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</si>
  <si>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</si>
  <si>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</si>
  <si>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</si>
  <si>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</si>
  <si>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</si>
  <si>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</si>
  <si>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</si>
  <si>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</si>
  <si>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</si>
  <si>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</si>
  <si>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</si>
  <si>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</si>
  <si>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</si>
  <si>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</si>
  <si>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</si>
  <si>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</si>
  <si>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</si>
  <si>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</si>
  <si>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</si>
  <si>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</si>
  <si>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</si>
  <si>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</si>
  <si>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</si>
  <si>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</si>
  <si>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</si>
  <si>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</si>
  <si>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</si>
  <si>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</si>
  <si>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</si>
  <si>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</si>
  <si>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</si>
  <si>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</si>
  <si>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</si>
  <si>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</si>
  <si>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</si>
  <si>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</si>
  <si>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</si>
  <si>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</si>
  <si>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</si>
  <si>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</si>
  <si>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</si>
  <si>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</si>
  <si>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</si>
  <si>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</si>
  <si>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</si>
  <si>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</si>
  <si>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</si>
  <si>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</si>
  <si>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</si>
  <si>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</si>
  <si>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</si>
  <si>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</si>
  <si>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</si>
  <si>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</si>
  <si>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</si>
  <si>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</si>
  <si>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</si>
  <si>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</si>
  <si>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</si>
  <si>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</si>
  <si>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</si>
  <si>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</si>
  <si>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</si>
  <si>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</si>
  <si>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</si>
  <si>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</si>
  <si>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</si>
  <si>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</si>
  <si>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</si>
  <si>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</si>
  <si>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</si>
  <si>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</si>
  <si>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</si>
  <si>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</si>
  <si>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</si>
  <si>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</si>
  <si>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</si>
  <si>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</si>
  <si>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</si>
  <si>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</si>
  <si>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</si>
  <si>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</si>
  <si>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</si>
  <si>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</si>
  <si>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</si>
  <si>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</si>
  <si>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</si>
  <si>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</si>
  <si>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</si>
  <si>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</si>
  <si>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</si>
  <si>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</si>
  <si>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</si>
  <si>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</si>
  <si>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</si>
  <si>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</si>
  <si>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</si>
  <si>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</si>
  <si>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</si>
  <si>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</si>
  <si>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</si>
  <si>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</si>
  <si>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</si>
  <si>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</si>
  <si>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</si>
  <si>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</si>
  <si>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</si>
  <si>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</si>
  <si>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</si>
  <si>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</si>
  <si>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</si>
  <si>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</si>
  <si>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</si>
  <si>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</si>
  <si>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</si>
  <si>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</si>
  <si>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</si>
  <si>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</si>
  <si>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</si>
  <si>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</si>
  <si>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</si>
  <si>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</si>
  <si>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</si>
  <si>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</si>
  <si>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</si>
  <si>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</si>
  <si>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</si>
  <si>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</si>
  <si>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</si>
  <si>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</si>
  <si>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</si>
  <si>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</si>
  <si>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</si>
  <si>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</si>
  <si>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</si>
  <si>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</si>
  <si>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</si>
  <si>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</si>
  <si>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</si>
  <si>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</si>
  <si>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</si>
  <si>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</si>
  <si>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</si>
  <si>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</si>
  <si>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</si>
  <si>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</si>
  <si>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</si>
  <si>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</si>
  <si>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</si>
  <si>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</si>
  <si>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</si>
  <si>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</si>
  <si>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</si>
  <si>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</si>
  <si>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</si>
  <si>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</si>
  <si>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</si>
  <si>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</si>
  <si>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</si>
  <si>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</si>
  <si>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</si>
  <si>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</si>
  <si>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</si>
  <si>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</si>
  <si>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</si>
  <si>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</si>
  <si>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</si>
  <si>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</si>
  <si>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</si>
  <si>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</si>
  <si>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</si>
  <si>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</si>
  <si>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</si>
  <si>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</si>
  <si>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</si>
  <si>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</si>
  <si>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</si>
  <si>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</si>
  <si>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</si>
  <si>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</si>
  <si>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</si>
  <si>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</si>
  <si>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</si>
  <si>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</si>
  <si>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</si>
  <si>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</si>
  <si>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</si>
  <si>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</si>
  <si>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</si>
  <si>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</si>
  <si>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</si>
  <si>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</si>
  <si>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</si>
  <si>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</si>
  <si>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</si>
  <si>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</si>
  <si>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</si>
  <si>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</si>
  <si>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</si>
  <si>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</si>
  <si>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</si>
  <si>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</si>
  <si>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</si>
  <si>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</si>
  <si>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</si>
  <si>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</si>
  <si>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</si>
  <si>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</si>
  <si>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</si>
  <si>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</si>
  <si>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</si>
  <si>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</si>
  <si>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</si>
  <si>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</si>
  <si>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</si>
  <si>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</si>
  <si>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</si>
  <si>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</si>
  <si>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</si>
  <si>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</si>
  <si>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</si>
  <si>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</si>
  <si>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</si>
  <si>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</si>
  <si>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</si>
  <si>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</si>
  <si>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</si>
  <si>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</si>
  <si>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</si>
  <si>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</si>
  <si>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</si>
  <si>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</si>
  <si>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</si>
  <si>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</si>
  <si>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</si>
  <si>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</si>
  <si>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</si>
  <si>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</si>
  <si>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</si>
  <si>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</si>
  <si>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</si>
  <si>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</si>
  <si>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</si>
  <si>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</si>
  <si>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</si>
  <si>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</si>
  <si>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</si>
  <si>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</si>
  <si>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</si>
  <si>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</si>
  <si>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</si>
  <si>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</si>
  <si>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</si>
  <si>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</si>
  <si>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</si>
  <si>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</si>
  <si>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</si>
  <si>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</si>
  <si>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</si>
  <si>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</si>
  <si>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</si>
  <si>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</si>
  <si>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</si>
  <si>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</si>
  <si>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</si>
  <si>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</si>
  <si>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</si>
  <si>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</si>
  <si>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</si>
  <si>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</si>
  <si>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</si>
  <si>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</si>
  <si>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</si>
  <si>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</si>
  <si>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</si>
  <si>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</si>
  <si>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</si>
  <si>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</si>
  <si>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</si>
  <si>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</si>
  <si>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</si>
  <si>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</si>
  <si>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</si>
  <si>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</si>
  <si>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</si>
  <si>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</si>
  <si>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</si>
  <si>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</si>
  <si>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</si>
  <si>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</si>
  <si>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</si>
  <si>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</si>
  <si>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</si>
  <si>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</si>
  <si>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</si>
  <si>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</si>
  <si>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</si>
  <si>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</si>
  <si>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</si>
  <si>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</si>
  <si>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</si>
  <si>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</si>
  <si>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</si>
  <si>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</si>
  <si>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</si>
  <si>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</si>
  <si>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</si>
  <si>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</si>
  <si>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</si>
  <si>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</si>
  <si>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</si>
  <si>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</si>
  <si>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</si>
  <si>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</si>
  <si>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</si>
  <si>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</si>
  <si>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</si>
  <si>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</si>
  <si>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</si>
  <si>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</si>
  <si>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</si>
  <si>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</si>
  <si>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</si>
  <si>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</si>
  <si>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</si>
  <si>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</si>
  <si>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</si>
  <si>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</si>
  <si>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</si>
  <si>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</si>
  <si>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</si>
  <si>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</si>
  <si>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</si>
  <si>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</si>
  <si>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</si>
  <si>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</si>
  <si>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</si>
  <si>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</si>
  <si>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</si>
  <si>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</si>
  <si>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</si>
  <si>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</si>
  <si>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</si>
  <si>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</si>
  <si>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</si>
  <si>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</si>
  <si>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</si>
  <si>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</si>
  <si>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</si>
  <si>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</si>
  <si>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</si>
  <si>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</si>
  <si>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</si>
  <si>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</si>
  <si>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</si>
  <si>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</si>
  <si>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</si>
  <si>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</si>
  <si>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</si>
  <si>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</si>
  <si>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</si>
  <si>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</si>
  <si>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</si>
  <si>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</si>
  <si>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</si>
  <si>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</si>
  <si>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</si>
  <si>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</si>
  <si>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</si>
  <si>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</si>
  <si>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</si>
  <si>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</si>
  <si>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</si>
  <si>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</si>
  <si>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</si>
  <si>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</si>
  <si>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</si>
  <si>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</si>
  <si>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</si>
  <si>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</si>
  <si>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</si>
  <si>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</si>
  <si>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</si>
  <si>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</si>
  <si>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</si>
  <si>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</si>
  <si>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</si>
  <si>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</si>
  <si>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</si>
  <si>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</si>
  <si>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</si>
  <si>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</si>
  <si>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</si>
  <si>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</si>
  <si>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</si>
  <si>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</si>
  <si>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</si>
  <si>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</si>
  <si>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</si>
  <si>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</si>
  <si>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</si>
  <si>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</si>
  <si>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</si>
  <si>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</si>
  <si>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</si>
  <si>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</si>
  <si>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</si>
  <si>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</si>
  <si>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</si>
  <si>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</si>
  <si>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</si>
  <si>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</si>
  <si>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</si>
  <si>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</si>
  <si>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</si>
  <si>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</si>
  <si>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</si>
  <si>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</si>
  <si>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</si>
  <si>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</si>
  <si>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</si>
  <si>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</si>
  <si>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</si>
  <si>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</si>
  <si>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</si>
  <si>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</si>
  <si>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</si>
  <si>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</si>
  <si>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</si>
  <si>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</si>
  <si>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</si>
  <si>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</si>
  <si>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</si>
  <si>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</si>
  <si>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</si>
  <si>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</si>
  <si>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</si>
  <si>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</si>
  <si>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</si>
  <si>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</si>
  <si>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</si>
  <si>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</si>
  <si>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</si>
  <si>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</si>
  <si>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</si>
  <si>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</si>
  <si>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</si>
  <si>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</si>
  <si>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</si>
  <si>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</si>
  <si>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</si>
  <si>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</si>
  <si>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</si>
  <si>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</si>
  <si>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</si>
  <si>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</si>
  <si>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</si>
  <si>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</si>
  <si>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</si>
  <si>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</si>
  <si>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</si>
  <si>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</si>
  <si>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</si>
  <si>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</si>
  <si>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</si>
  <si>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</si>
  <si>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</si>
  <si>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</si>
  <si>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</si>
  <si>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</si>
  <si>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</si>
  <si>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</si>
  <si>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</si>
  <si>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</si>
  <si>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</si>
  <si>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</si>
  <si>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</si>
  <si>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</si>
  <si>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</si>
  <si>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</si>
  <si>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</si>
  <si>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</si>
  <si>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</si>
  <si>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</si>
  <si>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</si>
  <si>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</si>
  <si>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</si>
  <si>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</si>
  <si>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</si>
  <si>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</si>
  <si>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</si>
  <si>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</si>
  <si>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</si>
  <si>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</si>
  <si>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</si>
  <si>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</si>
  <si>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</si>
  <si>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</si>
  <si>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</si>
  <si>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</si>
  <si>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</si>
  <si>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</si>
  <si>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</si>
  <si>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</si>
  <si>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</si>
  <si>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</si>
  <si>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</si>
  <si>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</si>
  <si>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</si>
  <si>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</si>
  <si>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</si>
  <si>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</si>
  <si>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</si>
  <si>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</si>
  <si>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</si>
  <si>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</si>
  <si>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</si>
  <si>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</si>
  <si>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</si>
  <si>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</si>
  <si>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</si>
  <si>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</si>
  <si>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</si>
  <si>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</si>
  <si>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</si>
  <si>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</si>
  <si>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</si>
  <si>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</si>
  <si>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</si>
  <si>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</si>
  <si>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</si>
  <si>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</si>
  <si>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</si>
  <si>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</si>
  <si>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</si>
  <si>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</si>
  <si>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</si>
  <si>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</si>
  <si>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</si>
  <si>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</si>
  <si>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</si>
  <si>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</si>
  <si>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</si>
  <si>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</si>
  <si>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</si>
  <si>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</si>
  <si>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</si>
  <si>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</si>
  <si>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</si>
  <si>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</si>
  <si>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</si>
  <si>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</si>
  <si>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</si>
  <si>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</si>
  <si>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</si>
  <si>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</si>
  <si>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</si>
  <si>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</si>
  <si>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</si>
  <si>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</si>
  <si>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</si>
  <si>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</si>
  <si>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</si>
  <si>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</si>
  <si>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</si>
  <si>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</si>
  <si>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</si>
  <si>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</si>
  <si>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</si>
  <si>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</si>
  <si>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</si>
  <si>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</si>
  <si>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</si>
  <si>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</si>
  <si>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</si>
  <si>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</si>
  <si>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</si>
  <si>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</si>
  <si>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</si>
  <si>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</si>
  <si>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</si>
  <si>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</si>
  <si>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</si>
  <si>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</si>
  <si>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</si>
  <si>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</si>
  <si>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</si>
  <si>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</si>
  <si>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</si>
  <si>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</si>
  <si>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</si>
  <si>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</si>
  <si>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</si>
  <si>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</si>
  <si>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</si>
  <si>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</si>
  <si>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</si>
  <si>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</si>
  <si>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</si>
  <si>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</si>
  <si>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</si>
  <si>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</si>
  <si>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</si>
  <si>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</si>
  <si>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</si>
  <si>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</si>
  <si>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</si>
  <si>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</si>
  <si>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</si>
  <si>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</si>
  <si>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</si>
  <si>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</si>
  <si>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</si>
  <si>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</si>
  <si>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</si>
  <si>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</si>
  <si>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</si>
  <si>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</si>
  <si>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</si>
  <si>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</si>
  <si>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</si>
  <si>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</si>
  <si>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</si>
  <si>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</si>
  <si>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</si>
  <si>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</si>
  <si>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</si>
  <si>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</si>
  <si>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</si>
  <si>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</si>
  <si>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</si>
  <si>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</si>
  <si>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</si>
  <si>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</si>
  <si>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</si>
  <si>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</si>
  <si>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</si>
  <si>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</si>
  <si>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</si>
  <si>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</si>
  <si>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</si>
  <si>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</si>
  <si>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</si>
  <si>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</si>
  <si>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</si>
  <si>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</si>
  <si>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</si>
  <si>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</si>
  <si>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</si>
  <si>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</si>
  <si>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</si>
  <si>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</si>
  <si>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</si>
  <si>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</si>
  <si>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</si>
  <si>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</si>
  <si>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</si>
  <si>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</si>
  <si>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</si>
  <si>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</si>
  <si>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</si>
  <si>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</si>
  <si>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</si>
  <si>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</si>
  <si>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</si>
  <si>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</si>
  <si>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</si>
  <si>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</si>
  <si>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</si>
  <si>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</si>
  <si>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</si>
  <si>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</si>
  <si>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</si>
  <si>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</si>
  <si>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</si>
  <si>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</si>
  <si>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</si>
  <si>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</si>
  <si>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</si>
  <si>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</si>
  <si>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</si>
  <si>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</si>
  <si>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</si>
  <si>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</si>
  <si>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</si>
  <si>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</si>
  <si>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</si>
  <si>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</si>
  <si>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</si>
  <si>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</si>
  <si>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</si>
  <si>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</si>
  <si>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</si>
  <si>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</si>
  <si>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</si>
  <si>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</si>
  <si>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</si>
  <si>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</si>
  <si>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</si>
  <si>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</si>
  <si>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</si>
  <si>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</si>
  <si>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</si>
  <si>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</si>
  <si>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</si>
  <si>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</si>
  <si>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</si>
  <si>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</si>
  <si>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</si>
  <si>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</si>
  <si>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</si>
  <si>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</si>
  <si>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</si>
  <si>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</si>
  <si>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</si>
  <si>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</si>
  <si>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</si>
  <si>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</si>
  <si>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</si>
  <si>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</si>
  <si>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</si>
  <si>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</si>
  <si>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</si>
  <si>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</si>
  <si>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</si>
  <si>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</si>
  <si>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</si>
  <si>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</si>
  <si>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</si>
  <si>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</si>
  <si>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</si>
  <si>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</si>
  <si>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</si>
  <si>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</si>
  <si>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</si>
  <si>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</si>
  <si>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</si>
  <si>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</si>
  <si>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</si>
  <si>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</si>
  <si>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</si>
  <si>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</si>
  <si>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</si>
  <si>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</si>
  <si>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</si>
  <si>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</si>
  <si>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</si>
  <si>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</si>
  <si>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</si>
  <si>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</si>
  <si>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</si>
  <si>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</si>
  <si>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</si>
  <si>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</si>
  <si>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</si>
  <si>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</si>
  <si>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</si>
  <si>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</si>
  <si>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</si>
  <si>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</si>
  <si>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</si>
  <si>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</si>
  <si>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</si>
  <si>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</si>
  <si>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</si>
  <si>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</si>
  <si>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</si>
  <si>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</si>
  <si>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</si>
  <si>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</si>
  <si>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</si>
  <si>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</si>
  <si>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</si>
  <si>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</si>
  <si>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</si>
  <si>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</si>
  <si>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</si>
  <si>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</si>
  <si>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</si>
  <si>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</si>
  <si>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</si>
  <si>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</si>
  <si>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</si>
  <si>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</si>
  <si>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</si>
  <si>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</si>
  <si>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</si>
  <si>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</si>
  <si>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</si>
  <si>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</si>
  <si>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</si>
  <si>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</si>
  <si>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</si>
  <si>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</si>
  <si>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</si>
  <si>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</si>
  <si>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</si>
  <si>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</si>
  <si>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</si>
  <si>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</si>
  <si>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</si>
  <si>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</si>
  <si>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</si>
  <si>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</si>
  <si>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</si>
  <si>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</si>
  <si>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</si>
  <si>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</si>
  <si>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</si>
  <si>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</si>
  <si>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</si>
  <si>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</si>
  <si>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</si>
  <si>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</si>
  <si>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</si>
  <si>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</si>
  <si>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</si>
  <si>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</si>
  <si>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</si>
  <si>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</si>
  <si>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</si>
  <si>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</si>
  <si>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</si>
  <si>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</si>
  <si>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</si>
  <si>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</si>
  <si>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</si>
  <si>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</si>
  <si>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</si>
  <si>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</si>
  <si>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</si>
  <si>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</si>
  <si>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</si>
  <si>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</si>
  <si>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</si>
  <si>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</si>
  <si>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</si>
  <si>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</si>
  <si>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</si>
  <si>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</si>
  <si>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</si>
  <si>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</si>
  <si>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</si>
  <si>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</si>
  <si>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</si>
  <si>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</si>
  <si>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</si>
  <si>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</si>
  <si>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</si>
  <si>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</si>
  <si>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</si>
  <si>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</si>
  <si>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</si>
  <si>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</si>
  <si>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</si>
  <si>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</si>
  <si>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</si>
  <si>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</si>
  <si>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</si>
  <si>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</si>
  <si>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</si>
  <si>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</si>
  <si>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</si>
  <si>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</si>
  <si>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</si>
  <si>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</si>
  <si>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</si>
  <si>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</si>
  <si>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</si>
  <si>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</si>
  <si>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</si>
  <si>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</si>
  <si>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</si>
  <si>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</si>
  <si>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</si>
  <si>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</si>
  <si>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</si>
  <si>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</si>
  <si>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</si>
  <si>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</si>
  <si>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</si>
  <si>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</si>
  <si>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</si>
  <si>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</si>
  <si>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</si>
  <si>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</si>
  <si>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</si>
  <si>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</si>
  <si>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</si>
  <si>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</si>
  <si>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</si>
  <si>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</si>
  <si>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</si>
  <si>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</si>
  <si>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</si>
  <si>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</si>
  <si>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</si>
  <si>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</si>
  <si>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</si>
  <si>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</si>
  <si>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</si>
  <si>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</si>
  <si>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</si>
  <si>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</si>
  <si>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</si>
  <si>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</si>
  <si>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</si>
  <si>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</si>
  <si>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</si>
  <si>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</si>
  <si>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</si>
  <si>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</si>
  <si>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</si>
  <si>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</si>
  <si>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</si>
  <si>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</si>
  <si>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</si>
  <si>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</si>
  <si>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</si>
  <si>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</si>
  <si>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</si>
  <si>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</si>
  <si>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</si>
  <si>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</si>
  <si>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</si>
  <si>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</si>
  <si>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</si>
  <si>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</si>
  <si>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</si>
  <si>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</si>
  <si>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</si>
  <si>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</si>
  <si>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</si>
  <si>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</si>
  <si>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</si>
  <si>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</si>
  <si>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</si>
  <si>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</si>
  <si>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</si>
  <si>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</si>
  <si>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</si>
  <si>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</si>
  <si>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</si>
  <si>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</si>
  <si>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</si>
  <si>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</si>
  <si>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</si>
  <si>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</si>
  <si>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</si>
  <si>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</si>
  <si>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</si>
  <si>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</si>
  <si>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</si>
  <si>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</si>
  <si>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</si>
  <si>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</si>
  <si>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</si>
  <si>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</si>
  <si>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</si>
  <si>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</si>
  <si>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</si>
  <si>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</si>
  <si>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</si>
  <si>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</si>
  <si>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</si>
  <si>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</si>
  <si>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</si>
  <si>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</si>
  <si>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</si>
  <si>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</si>
  <si>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</si>
  <si>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</si>
  <si>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</si>
  <si>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</si>
  <si>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</si>
  <si>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</si>
  <si>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</si>
  <si>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</si>
  <si>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</si>
  <si>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</si>
  <si>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</si>
  <si>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</si>
  <si>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</si>
  <si>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</si>
  <si>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</si>
  <si>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</si>
  <si>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</si>
  <si>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</si>
  <si>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</si>
  <si>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</si>
  <si>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</si>
  <si>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</si>
  <si>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</si>
  <si>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</si>
  <si>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</si>
  <si>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</si>
  <si>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</si>
  <si>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</si>
  <si>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</si>
  <si>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</si>
  <si>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</si>
  <si>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</si>
  <si>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</si>
  <si>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</si>
  <si>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</si>
  <si>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</si>
  <si>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</si>
  <si>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</si>
  <si>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</si>
  <si>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</si>
  <si>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</si>
  <si>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</si>
  <si>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</si>
  <si>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</si>
  <si>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</si>
  <si>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</si>
  <si>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</si>
  <si>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</si>
  <si>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</si>
  <si>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</si>
  <si>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</si>
  <si>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</si>
  <si>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</si>
  <si>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</si>
  <si>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</si>
  <si>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</si>
  <si>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</si>
  <si>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</si>
  <si>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</si>
  <si>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</si>
  <si>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</si>
  <si>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</si>
  <si>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</si>
  <si>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</si>
  <si>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</si>
  <si>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</si>
  <si>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</si>
  <si>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</si>
  <si>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</si>
  <si>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</si>
  <si>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</si>
  <si>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</si>
  <si>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</si>
  <si>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</si>
  <si>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</si>
  <si>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</si>
  <si>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</si>
  <si>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</si>
  <si>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</si>
  <si>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</si>
  <si>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</si>
  <si>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</si>
  <si>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</si>
  <si>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</si>
  <si>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</si>
  <si>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</si>
  <si>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</si>
  <si>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</si>
  <si>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</si>
  <si>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</si>
  <si>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</si>
  <si>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</si>
  <si>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</si>
  <si>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</si>
  <si>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</si>
  <si>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</si>
  <si>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</si>
  <si>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</si>
  <si>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</si>
  <si>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</si>
  <si>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</si>
  <si>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</si>
  <si>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</si>
  <si>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</si>
  <si>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</si>
  <si>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</si>
  <si>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</si>
  <si>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</si>
  <si>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</si>
  <si>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</si>
  <si>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</si>
  <si>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</si>
  <si>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</si>
  <si>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</si>
  <si>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</si>
  <si>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</si>
  <si>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</si>
  <si>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</si>
  <si>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</si>
  <si>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</si>
  <si>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</si>
  <si>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</si>
  <si>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</si>
  <si>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</si>
  <si>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</si>
  <si>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</si>
  <si>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</si>
  <si>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</si>
  <si>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</si>
  <si>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</si>
  <si>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</si>
  <si>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</si>
  <si>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</si>
  <si>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</si>
  <si>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</si>
  <si>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</si>
  <si>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</si>
  <si>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</si>
  <si>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</si>
  <si>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</si>
  <si>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</si>
  <si>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</si>
  <si>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</si>
  <si>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</si>
  <si>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</si>
  <si>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</si>
  <si>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</si>
  <si>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</si>
  <si>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</si>
  <si>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</si>
  <si>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</si>
  <si>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</si>
  <si>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</si>
  <si>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</si>
  <si>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</si>
  <si>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</si>
  <si>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</si>
  <si>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</si>
  <si>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</si>
  <si>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</si>
  <si>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</si>
  <si>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</si>
  <si>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</si>
  <si>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</si>
  <si>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</si>
  <si>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</si>
  <si>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</si>
  <si>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</si>
  <si>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</si>
  <si>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</si>
  <si>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</si>
  <si>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</si>
  <si>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</si>
  <si>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</si>
  <si>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</si>
  <si>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</si>
  <si>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</si>
  <si>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</si>
  <si>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</si>
  <si>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</si>
  <si>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</si>
  <si>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</si>
  <si>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</si>
  <si>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</si>
  <si>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</si>
  <si>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</si>
  <si>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</si>
  <si>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</si>
  <si>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</si>
  <si>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</si>
  <si>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</si>
  <si>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</si>
  <si>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</si>
  <si>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</si>
  <si>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</si>
  <si>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</si>
  <si>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</si>
  <si>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</si>
  <si>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</si>
  <si>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</si>
  <si>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</si>
  <si>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</si>
  <si>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</si>
  <si>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</si>
  <si>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</si>
  <si>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</si>
  <si>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</si>
  <si>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</si>
  <si>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</si>
  <si>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</si>
  <si>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</si>
  <si>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</si>
  <si>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</si>
  <si>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</si>
  <si>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</si>
  <si>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</si>
  <si>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</si>
  <si>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</si>
  <si>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</si>
  <si>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</si>
  <si>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</si>
  <si>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</si>
  <si>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</si>
  <si>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</si>
  <si>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</si>
  <si>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</si>
  <si>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</si>
  <si>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</si>
  <si>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</si>
  <si>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</si>
  <si>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</si>
  <si>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</si>
  <si>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</si>
  <si>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</si>
  <si>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</si>
  <si>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</si>
  <si>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</si>
  <si>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</si>
  <si>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</si>
  <si>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</si>
  <si>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</si>
  <si>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</si>
  <si>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</si>
  <si>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</si>
  <si>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</si>
  <si>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</si>
  <si>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</si>
  <si>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</si>
  <si>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</si>
  <si>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</si>
  <si>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</si>
  <si>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</si>
  <si>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</si>
  <si>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</si>
  <si>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</si>
  <si>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</si>
  <si>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</si>
  <si>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</si>
  <si>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</si>
  <si>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</si>
  <si>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</si>
  <si>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</si>
  <si>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</si>
  <si>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</si>
  <si>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</si>
  <si>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</si>
  <si>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</si>
  <si>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</si>
  <si>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</si>
  <si>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</si>
  <si>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</si>
  <si>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</si>
  <si>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</si>
  <si>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</si>
  <si>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</si>
  <si>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</si>
  <si>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</si>
  <si>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</si>
  <si>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</si>
  <si>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</si>
  <si>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</si>
  <si>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</si>
  <si>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</si>
  <si>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</si>
  <si>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</si>
  <si>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</si>
  <si>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</si>
  <si>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</si>
  <si>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</si>
  <si>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</si>
  <si>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</si>
  <si>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</si>
  <si>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</si>
  <si>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</si>
  <si>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</si>
  <si>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</si>
  <si>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</si>
  <si>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</si>
  <si>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</si>
  <si>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</si>
  <si>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</si>
  <si>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</si>
  <si>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</si>
  <si>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</si>
  <si>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</si>
  <si>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</si>
  <si>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</si>
  <si>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</si>
  <si>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</si>
  <si>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</si>
  <si>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</si>
  <si>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</si>
  <si>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</si>
  <si>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</si>
  <si>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</si>
  <si>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</si>
  <si>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</si>
  <si>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</si>
  <si>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</si>
  <si>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</si>
  <si>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</si>
  <si>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</si>
  <si>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</si>
  <si>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</si>
  <si>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</si>
  <si>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</si>
  <si>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</si>
  <si>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</si>
  <si>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</si>
  <si>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</si>
  <si>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</si>
  <si>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</si>
  <si>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</si>
  <si>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</si>
  <si>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</si>
  <si>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</si>
  <si>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</si>
  <si>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</si>
  <si>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</si>
  <si>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</si>
  <si>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</si>
  <si>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</si>
  <si>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</si>
  <si>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</si>
  <si>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</si>
  <si>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</si>
  <si>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</si>
  <si>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</si>
  <si>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</si>
  <si>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</si>
  <si>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</si>
  <si>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</si>
  <si>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</si>
  <si>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</si>
  <si>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</si>
  <si>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</si>
  <si>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</si>
  <si>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</si>
  <si>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</si>
  <si>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</si>
  <si>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</si>
  <si>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</si>
  <si>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</si>
  <si>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</si>
  <si>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</si>
  <si>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</si>
  <si>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</si>
  <si>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</si>
  <si>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</si>
  <si>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</si>
  <si>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</si>
  <si>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</si>
  <si>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</si>
  <si>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</si>
  <si>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</si>
  <si>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</si>
  <si>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</si>
  <si>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</si>
  <si>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</si>
  <si>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</si>
  <si>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</si>
  <si>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</si>
  <si>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</si>
  <si>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</si>
  <si>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</si>
  <si>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</si>
  <si>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</si>
  <si>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</si>
  <si>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</si>
  <si>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</si>
  <si>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</si>
  <si>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</si>
  <si>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</si>
  <si>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</si>
  <si>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</si>
  <si>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</si>
  <si>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</si>
  <si>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</si>
  <si>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</si>
  <si>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</si>
  <si>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</si>
  <si>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</si>
  <si>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</si>
  <si>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</si>
  <si>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</si>
  <si>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</si>
  <si>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</si>
  <si>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</si>
  <si>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</si>
  <si>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</si>
  <si>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</si>
  <si>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</si>
  <si>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</si>
  <si>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</si>
  <si>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</si>
  <si>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</si>
  <si>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</si>
  <si>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</si>
  <si>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</si>
  <si>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</si>
  <si>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</si>
  <si>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</si>
  <si>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</si>
  <si>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</si>
  <si>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</si>
  <si>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</si>
  <si>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</si>
  <si>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</si>
  <si>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</si>
  <si>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</si>
  <si>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</si>
  <si>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</si>
  <si>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</si>
  <si>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</si>
  <si>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</si>
  <si>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</si>
  <si>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</si>
  <si>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</si>
  <si>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</si>
  <si>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</si>
  <si>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</si>
  <si>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</si>
  <si>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</si>
  <si>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</si>
  <si>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</si>
  <si>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</si>
  <si>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</si>
  <si>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</si>
  <si>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</si>
  <si>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</si>
  <si>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</si>
  <si>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</si>
  <si>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</si>
  <si>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</si>
  <si>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</si>
  <si>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</si>
  <si>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</si>
  <si>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</si>
  <si>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</si>
  <si>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</si>
  <si>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</si>
  <si>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</si>
  <si>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</si>
  <si>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</si>
  <si>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</si>
  <si>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</si>
  <si>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</si>
  <si>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</si>
  <si>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</si>
  <si>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</si>
  <si>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</si>
  <si>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</si>
  <si>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</si>
  <si>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</si>
  <si>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</si>
  <si>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</si>
  <si>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</si>
  <si>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</si>
  <si>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</si>
  <si>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</si>
  <si>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</si>
  <si>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</si>
  <si>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</si>
  <si>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</si>
  <si>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</si>
  <si>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</si>
  <si>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</si>
  <si>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</si>
  <si>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</si>
  <si>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</si>
  <si>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</si>
  <si>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</si>
  <si>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</si>
  <si>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</si>
  <si>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</si>
  <si>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</si>
  <si>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</si>
  <si>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</si>
  <si>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</si>
  <si>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</si>
  <si>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</si>
  <si>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</si>
  <si>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</si>
  <si>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</si>
  <si>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</si>
  <si>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</si>
  <si>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</si>
  <si>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</si>
  <si>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</si>
  <si>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</si>
  <si>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</si>
  <si>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</si>
  <si>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</si>
  <si>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</si>
  <si>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</si>
  <si>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</si>
  <si>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</si>
  <si>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</si>
  <si>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</si>
  <si>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</si>
  <si>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</si>
  <si>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</si>
  <si>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</si>
  <si>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</si>
  <si>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</si>
  <si>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</si>
  <si>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</si>
  <si>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</si>
  <si>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</si>
  <si>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</si>
  <si>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</si>
  <si>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</si>
  <si>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</si>
  <si>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</si>
  <si>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</si>
  <si>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</si>
  <si>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</si>
  <si>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</si>
  <si>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</si>
  <si>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</si>
  <si>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</si>
  <si>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</si>
  <si>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</si>
  <si>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</si>
  <si>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</si>
  <si>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</si>
  <si>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</si>
  <si>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</si>
  <si>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</si>
  <si>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</si>
  <si>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</si>
  <si>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</si>
  <si>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</si>
  <si>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</si>
  <si>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</si>
  <si>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</si>
  <si>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</si>
  <si>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</si>
  <si>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</si>
  <si>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</si>
  <si>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</si>
  <si>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</si>
  <si>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</si>
  <si>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</si>
  <si>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</si>
  <si>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</si>
  <si>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</si>
  <si>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</si>
  <si>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</si>
  <si>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</si>
  <si>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</si>
  <si>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</si>
  <si>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</si>
  <si>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</si>
  <si>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</si>
  <si>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</si>
  <si>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</si>
  <si>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</si>
  <si>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</si>
  <si>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</si>
  <si>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</si>
  <si>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</si>
  <si>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</si>
  <si>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</si>
  <si>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</si>
  <si>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</si>
  <si>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</si>
  <si>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</si>
  <si>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</si>
  <si>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</si>
  <si>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</si>
  <si>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</si>
  <si>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</si>
  <si>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</si>
  <si>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</si>
  <si>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</si>
  <si>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</si>
  <si>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</si>
  <si>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</si>
  <si>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</si>
  <si>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</si>
  <si>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</si>
  <si>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</si>
  <si>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</si>
  <si>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</si>
  <si>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</si>
  <si>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</si>
  <si>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</si>
  <si>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</si>
  <si>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</si>
  <si>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</si>
  <si>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</si>
  <si>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</si>
  <si>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</si>
  <si>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</si>
  <si>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</si>
  <si>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</si>
  <si>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</si>
  <si>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</si>
  <si>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</si>
  <si>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</si>
  <si>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</si>
  <si>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</si>
  <si>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</si>
  <si>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</si>
  <si>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</si>
  <si>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</si>
  <si>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</si>
  <si>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</si>
  <si>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</si>
  <si>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</si>
  <si>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</si>
  <si>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</si>
  <si>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</si>
  <si>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</si>
  <si>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</si>
  <si>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</si>
  <si>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</si>
  <si>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</si>
  <si>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</si>
  <si>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</si>
  <si>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</si>
  <si>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</si>
  <si>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</si>
  <si>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</si>
  <si>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</si>
  <si>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</si>
  <si>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</si>
  <si>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</si>
  <si>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</si>
  <si>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</si>
  <si>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</si>
  <si>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</si>
  <si>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</si>
  <si>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</si>
  <si>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</si>
  <si>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</si>
  <si>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</si>
  <si>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</si>
  <si>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</si>
  <si>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</si>
  <si>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</si>
  <si>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</si>
  <si>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</si>
  <si>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</si>
  <si>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</si>
  <si>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</si>
  <si>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</si>
  <si>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</si>
  <si>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</si>
  <si>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</si>
  <si>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</si>
  <si>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</si>
  <si>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</si>
  <si>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</si>
  <si>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</si>
  <si>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</si>
  <si>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</si>
  <si>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</si>
  <si>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</si>
  <si>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</si>
  <si>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</si>
  <si>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</si>
  <si>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</si>
  <si>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</si>
  <si>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</si>
  <si>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</si>
  <si>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</si>
  <si>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</si>
  <si>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</si>
  <si>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</si>
  <si>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</si>
  <si>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</si>
  <si>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</si>
  <si>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</si>
  <si>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</si>
  <si>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</si>
  <si>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</si>
  <si>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</si>
  <si>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</si>
  <si>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</si>
  <si>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</si>
  <si>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</si>
  <si>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</si>
  <si>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</si>
  <si>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</si>
  <si>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</si>
  <si>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</si>
  <si>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</si>
  <si>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</si>
  <si>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</si>
  <si>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</si>
  <si>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</si>
  <si>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</si>
  <si>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</si>
  <si>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</si>
  <si>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</si>
  <si>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</si>
  <si>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</si>
  <si>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</si>
  <si>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</si>
  <si>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</si>
  <si>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</si>
  <si>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</si>
  <si>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</si>
  <si>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</si>
  <si>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</si>
  <si>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</si>
  <si>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</si>
  <si>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</si>
  <si>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</si>
  <si>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</si>
  <si>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</si>
  <si>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</si>
  <si>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</si>
  <si>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</si>
  <si>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</si>
  <si>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</si>
  <si>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</si>
  <si>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</si>
  <si>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</si>
  <si>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</si>
  <si>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</si>
  <si>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</si>
  <si>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</si>
  <si>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</si>
  <si>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</si>
  <si>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</si>
  <si>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</si>
  <si>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</si>
  <si>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</si>
  <si>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</si>
  <si>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</si>
  <si>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</si>
  <si>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</si>
  <si>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</si>
  <si>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</si>
  <si>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</si>
  <si>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</si>
  <si>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</si>
  <si>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</si>
  <si>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</si>
  <si>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</si>
  <si>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</si>
  <si>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</si>
  <si>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</si>
  <si>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</si>
  <si>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</si>
  <si>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</si>
  <si>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</si>
  <si>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</si>
  <si>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</si>
  <si>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</si>
  <si>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</si>
  <si>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</si>
  <si>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</si>
  <si>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</si>
  <si>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</si>
  <si>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</si>
  <si>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</si>
  <si>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</si>
  <si>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</si>
  <si>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</si>
  <si>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</si>
  <si>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</si>
  <si>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</si>
  <si>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</si>
  <si>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</si>
  <si>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</si>
  <si>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</si>
  <si>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</si>
  <si>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</si>
  <si>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</si>
  <si>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</si>
  <si>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</si>
  <si>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</si>
  <si>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</si>
  <si>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</si>
  <si>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</si>
  <si>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</si>
  <si>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</si>
  <si>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</si>
  <si>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</si>
  <si>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</si>
  <si>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</si>
  <si>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</si>
  <si>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</si>
  <si>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</si>
  <si>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</si>
  <si>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</si>
  <si>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</si>
  <si>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</si>
  <si>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</si>
  <si>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</si>
  <si>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</si>
  <si>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</si>
  <si>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</si>
  <si>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</si>
  <si>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</si>
  <si>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</si>
  <si>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</si>
  <si>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</si>
  <si>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</si>
  <si>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</si>
  <si>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</si>
  <si>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</si>
  <si>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</si>
  <si>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</si>
  <si>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</si>
  <si>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</si>
  <si>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</si>
  <si>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</si>
  <si>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</si>
  <si>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</si>
  <si>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</si>
  <si>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</si>
  <si>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</si>
  <si>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</si>
  <si>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</si>
  <si>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</si>
  <si>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</si>
  <si>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</si>
  <si>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</si>
  <si>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</si>
  <si>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</si>
  <si>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</si>
  <si>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</si>
  <si>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</si>
  <si>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</si>
  <si>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</si>
  <si>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</si>
  <si>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</si>
  <si>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</si>
  <si>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</si>
  <si>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</si>
  <si>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</si>
  <si>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</si>
  <si>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</si>
  <si>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</si>
  <si>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</si>
  <si>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</si>
  <si>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</si>
  <si>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</si>
  <si>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</si>
  <si>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</si>
  <si>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</si>
  <si>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</si>
  <si>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</si>
  <si>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</si>
  <si>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</si>
  <si>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</si>
  <si>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</si>
  <si>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</si>
  <si>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</si>
  <si>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</si>
  <si>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</si>
  <si>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</si>
  <si>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</si>
  <si>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</si>
  <si>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</si>
  <si>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</si>
  <si>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</si>
  <si>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</si>
  <si>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</si>
  <si>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</si>
  <si>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</si>
  <si>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</si>
  <si>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</si>
  <si>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</si>
  <si>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</si>
  <si>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</si>
  <si>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</si>
  <si>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</si>
  <si>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</si>
  <si>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</si>
  <si>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</si>
  <si>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</si>
  <si>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</si>
  <si>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</si>
  <si>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</si>
  <si>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</si>
  <si>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</si>
  <si>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</si>
  <si>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</si>
  <si>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</si>
  <si>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</si>
  <si>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</si>
  <si>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</si>
  <si>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</si>
  <si>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</si>
  <si>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</si>
  <si>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</si>
  <si>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</si>
  <si>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</si>
  <si>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</si>
  <si>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</si>
  <si>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</si>
  <si>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</si>
  <si>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</si>
  <si>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</si>
  <si>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</si>
  <si>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</si>
  <si>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</si>
  <si>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</si>
  <si>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</si>
  <si>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</si>
  <si>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</si>
  <si>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</si>
  <si>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</si>
  <si>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</si>
  <si>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</si>
  <si>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</si>
  <si>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</si>
  <si>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</si>
  <si>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</si>
  <si>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</si>
  <si>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</si>
  <si>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</si>
  <si>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</si>
  <si>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</si>
  <si>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</si>
  <si>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</si>
  <si>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</si>
  <si>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</si>
  <si>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</si>
  <si>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</si>
  <si>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</si>
  <si>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</si>
  <si>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</si>
  <si>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</si>
  <si>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</si>
  <si>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</si>
  <si>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</si>
  <si>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</si>
  <si>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</si>
  <si>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</si>
  <si>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</si>
  <si>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</si>
  <si>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</si>
  <si>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</si>
  <si>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</si>
  <si>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</si>
  <si>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</si>
  <si>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</si>
  <si>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</si>
  <si>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</si>
  <si>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</si>
  <si>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</si>
  <si>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</si>
  <si>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</si>
  <si>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</si>
  <si>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</si>
  <si>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</si>
  <si>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</si>
  <si>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</si>
  <si>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</si>
  <si>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</si>
  <si>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</si>
  <si>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</si>
  <si>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</si>
  <si>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</si>
  <si>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</si>
  <si>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</si>
  <si>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</si>
  <si>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</si>
  <si>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</si>
  <si>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</si>
  <si>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</si>
  <si>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</si>
  <si>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</si>
  <si>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</si>
  <si>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</si>
  <si>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</si>
  <si>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</si>
  <si>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</si>
  <si>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</si>
  <si>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</si>
  <si>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</si>
  <si>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</si>
  <si>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</si>
  <si>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</si>
  <si>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</si>
  <si>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</si>
  <si>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</si>
  <si>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</si>
  <si>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</si>
  <si>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</si>
  <si>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</si>
  <si>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</si>
  <si>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</si>
  <si>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</si>
  <si>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</si>
  <si>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</si>
  <si>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</si>
  <si>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</si>
  <si>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</si>
  <si>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</si>
  <si>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</si>
  <si>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</si>
  <si>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</si>
  <si>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</si>
  <si>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</si>
  <si>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</si>
  <si>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</si>
  <si>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</si>
  <si>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</si>
  <si>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</si>
  <si>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</si>
  <si>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</si>
  <si>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</si>
  <si>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</si>
  <si>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</si>
  <si>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</si>
  <si>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</si>
  <si>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</si>
  <si>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</si>
  <si>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</si>
  <si>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</si>
  <si>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</si>
  <si>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</si>
  <si>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</si>
  <si>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</si>
  <si>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</si>
  <si>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</si>
  <si>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</si>
  <si>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</si>
  <si>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</si>
  <si>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</si>
  <si>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</si>
  <si>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</si>
  <si>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</si>
  <si>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</si>
  <si>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</si>
  <si>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</si>
  <si>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</si>
  <si>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</si>
  <si>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</si>
  <si>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</si>
  <si>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</si>
  <si>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</si>
  <si>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</si>
  <si>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</si>
  <si>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</si>
  <si>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</si>
  <si>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</si>
  <si>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</si>
  <si>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</si>
  <si>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</si>
  <si>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</si>
  <si>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</si>
  <si>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</si>
  <si>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</si>
  <si>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</si>
  <si>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</si>
  <si>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</si>
  <si>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</si>
  <si>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</si>
  <si>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</si>
  <si>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</si>
  <si>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</si>
  <si>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</si>
  <si>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</si>
  <si>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</si>
  <si>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</si>
  <si>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</si>
  <si>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</si>
  <si>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</si>
  <si>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</si>
  <si>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</si>
  <si>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</si>
  <si>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</si>
  <si>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</si>
  <si>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</si>
  <si>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</si>
  <si>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</si>
  <si>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</si>
  <si>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</si>
  <si>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</si>
  <si>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</si>
  <si>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</si>
  <si>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</si>
  <si>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</si>
  <si>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</si>
  <si>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</si>
  <si>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</si>
  <si>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</si>
  <si>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</si>
  <si>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</si>
  <si>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</si>
  <si>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</si>
  <si>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</si>
  <si>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</si>
  <si>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</si>
  <si>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</si>
  <si>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</si>
  <si>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</si>
  <si>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</si>
  <si>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</si>
  <si>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</si>
  <si>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</si>
  <si>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</si>
  <si>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</si>
  <si>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</si>
  <si>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</si>
  <si>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</si>
  <si>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</si>
  <si>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</si>
  <si>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</si>
  <si>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</si>
  <si>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</si>
  <si>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</si>
  <si>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</si>
  <si>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</si>
  <si>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</si>
  <si>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</si>
  <si>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</si>
  <si>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</si>
  <si>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</si>
  <si>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</si>
  <si>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</si>
  <si>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</si>
  <si>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</si>
  <si>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</si>
  <si>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</si>
  <si>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</si>
  <si>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</si>
  <si>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</si>
  <si>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</si>
  <si>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</si>
  <si>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</si>
  <si>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</si>
  <si>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</si>
  <si>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</si>
  <si>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</si>
  <si>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</si>
  <si>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</si>
  <si>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</si>
  <si>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</si>
  <si>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</si>
  <si>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</si>
  <si>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</si>
  <si>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</si>
  <si>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</si>
  <si>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</si>
  <si>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</si>
  <si>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</si>
  <si>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</si>
  <si>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</si>
  <si>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</si>
  <si>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</si>
  <si>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</si>
  <si>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</si>
  <si>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</si>
  <si>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</si>
  <si>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</si>
  <si>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</si>
  <si>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</si>
  <si>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</si>
  <si>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</si>
  <si>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</si>
  <si>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</si>
  <si>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</si>
  <si>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</si>
  <si>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</si>
  <si>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</si>
  <si>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</si>
  <si>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</si>
  <si>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</si>
  <si>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</si>
  <si>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</si>
  <si>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</si>
  <si>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</si>
  <si>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</si>
  <si>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</si>
  <si>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</si>
  <si>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</si>
  <si>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</si>
  <si>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</si>
  <si>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</si>
  <si>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</si>
  <si>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</si>
  <si>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</si>
  <si>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</si>
  <si>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</si>
  <si>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</si>
  <si>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</si>
  <si>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</si>
  <si>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</si>
  <si>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</si>
  <si>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</si>
  <si>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</si>
  <si>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</si>
  <si>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</si>
  <si>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</si>
  <si>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</si>
  <si>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</si>
  <si>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</si>
  <si>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</si>
  <si>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</si>
  <si>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</si>
  <si>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</si>
  <si>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</si>
  <si>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</si>
  <si>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</si>
  <si>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</si>
  <si>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</si>
  <si>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</si>
  <si>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</si>
  <si>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</si>
  <si>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</si>
  <si>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</si>
  <si>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</si>
  <si>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</si>
  <si>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</si>
  <si>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</si>
  <si>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</si>
  <si>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</si>
  <si>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</si>
  <si>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</si>
  <si>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</si>
  <si>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</si>
  <si>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</si>
  <si>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</si>
  <si>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</si>
  <si>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</si>
  <si>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</si>
  <si>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</si>
  <si>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</si>
  <si>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</si>
  <si>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</si>
  <si>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</si>
  <si>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</si>
  <si>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</si>
  <si>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</si>
  <si>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</si>
  <si>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</si>
  <si>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</si>
  <si>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</si>
  <si>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</si>
  <si>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</si>
  <si>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</si>
  <si>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</si>
  <si>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</si>
  <si>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</si>
  <si>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</si>
  <si>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</si>
  <si>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</si>
  <si>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</si>
  <si>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</si>
  <si>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</si>
  <si>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</si>
  <si>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</si>
  <si>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</si>
  <si>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</si>
  <si>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</si>
  <si>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</si>
  <si>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</si>
  <si>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</si>
  <si>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</si>
  <si>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</si>
  <si>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</si>
  <si>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</si>
  <si>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</si>
  <si>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</si>
  <si>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</si>
  <si>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</si>
  <si>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</si>
  <si>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</si>
  <si>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</si>
  <si>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</si>
  <si>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</si>
  <si>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</si>
  <si>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</si>
  <si>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</si>
  <si>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</si>
  <si>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</si>
  <si>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</si>
  <si>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</si>
  <si>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</si>
  <si>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</si>
  <si>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</si>
  <si>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</si>
  <si>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</si>
  <si>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</si>
  <si>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</si>
  <si>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</si>
  <si>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</si>
  <si>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</si>
  <si>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</si>
  <si>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</si>
  <si>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</si>
  <si>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</si>
  <si>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</si>
  <si>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</si>
  <si>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</si>
  <si>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</si>
  <si>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</si>
  <si>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</si>
  <si>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</si>
  <si>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</si>
  <si>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</si>
  <si>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</si>
  <si>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</si>
  <si>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</si>
  <si>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</si>
  <si>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</si>
  <si>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</si>
  <si>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</si>
  <si>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</si>
  <si>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</si>
  <si>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</si>
  <si>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</si>
  <si>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</si>
  <si>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</si>
  <si>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</si>
  <si>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</si>
  <si>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</si>
  <si>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</si>
  <si>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</si>
  <si>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</si>
  <si>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</si>
  <si>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</si>
  <si>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</si>
  <si>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</si>
  <si>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</si>
  <si>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</si>
  <si>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</si>
  <si>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</si>
  <si>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</si>
  <si>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</si>
  <si>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</si>
  <si>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</si>
  <si>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</si>
  <si>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</si>
  <si>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</si>
  <si>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</si>
  <si>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</si>
  <si>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</si>
  <si>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</si>
  <si>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</si>
  <si>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</si>
  <si>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</si>
  <si>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</si>
  <si>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</si>
  <si>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</si>
  <si>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</si>
  <si>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</si>
  <si>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</si>
  <si>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</si>
  <si>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</si>
  <si>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</si>
  <si>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</si>
  <si>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</si>
  <si>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</si>
  <si>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</si>
  <si>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</si>
  <si>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</si>
  <si>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</si>
  <si>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</si>
  <si>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</si>
  <si>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</si>
  <si>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</si>
  <si>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</si>
  <si>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</si>
  <si>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</si>
  <si>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</si>
  <si>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</si>
  <si>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</si>
  <si>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</si>
  <si>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</si>
  <si>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</si>
  <si>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</si>
  <si>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</si>
  <si>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</si>
  <si>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</si>
  <si>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</si>
  <si>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</si>
  <si>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</si>
  <si>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</si>
  <si>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</si>
  <si>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</si>
  <si>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</si>
  <si>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</si>
  <si>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</si>
  <si>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</si>
  <si>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</si>
  <si>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</si>
  <si>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</si>
  <si>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</si>
  <si>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</si>
  <si>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</si>
  <si>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</si>
  <si>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</si>
  <si>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</si>
  <si>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</si>
  <si>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</si>
  <si>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</si>
  <si>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</si>
  <si>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</si>
  <si>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</si>
  <si>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</si>
  <si>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</si>
  <si>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</si>
  <si>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</si>
  <si>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</si>
  <si>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</si>
  <si>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</si>
  <si>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</si>
  <si>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</si>
  <si>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</si>
  <si>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</si>
  <si>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</si>
  <si>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</si>
  <si>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</si>
  <si>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</si>
  <si>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</si>
  <si>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</si>
  <si>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</si>
  <si>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</si>
  <si>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</si>
  <si>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</si>
  <si>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</si>
  <si>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</si>
  <si>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</si>
  <si>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</si>
  <si>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</si>
  <si>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</si>
  <si>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</si>
  <si>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</si>
  <si>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</si>
  <si>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</si>
  <si>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</si>
  <si>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</si>
  <si>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</si>
  <si>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</si>
  <si>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</si>
  <si>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</si>
  <si>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</si>
  <si>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</si>
  <si>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</si>
  <si>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</si>
  <si>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</si>
  <si>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</si>
  <si>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</si>
  <si>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</si>
  <si>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</si>
  <si>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</si>
  <si>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</si>
  <si>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</si>
  <si>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</si>
  <si>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</si>
  <si>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</si>
  <si>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</si>
  <si>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</si>
  <si>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</si>
  <si>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</si>
  <si>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</si>
  <si>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</si>
  <si>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</si>
  <si>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</si>
  <si>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</si>
  <si>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</si>
  <si>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</si>
  <si>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</si>
  <si>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</si>
  <si>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</si>
  <si>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</si>
  <si>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</si>
  <si>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</si>
  <si>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</si>
  <si>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</si>
  <si>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</si>
  <si>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</si>
  <si>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</si>
  <si>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</si>
  <si>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</si>
  <si>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</si>
  <si>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</si>
  <si>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</si>
  <si>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</si>
  <si>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</si>
  <si>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</si>
  <si>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</si>
  <si>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</si>
  <si>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</si>
  <si>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</si>
  <si>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</si>
  <si>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</si>
  <si>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</si>
  <si>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</si>
  <si>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</si>
  <si>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</si>
  <si>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</si>
  <si>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</si>
  <si>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</si>
  <si>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</si>
  <si>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</si>
  <si>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</si>
  <si>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</si>
  <si>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</si>
  <si>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</si>
  <si>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</si>
  <si>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</si>
  <si>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</si>
  <si>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</si>
  <si>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</si>
  <si>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</si>
  <si>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</si>
  <si>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</si>
  <si>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</si>
  <si>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</si>
  <si>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</si>
  <si>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</si>
  <si>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</si>
  <si>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</si>
  <si>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</si>
  <si>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</si>
  <si>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</si>
  <si>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</si>
  <si>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</si>
  <si>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</si>
  <si>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</si>
  <si>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</si>
  <si>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</si>
  <si>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</si>
  <si>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</si>
  <si>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</si>
  <si>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</si>
  <si>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</si>
  <si>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</si>
  <si>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</si>
  <si>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</si>
  <si>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</si>
  <si>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</si>
  <si>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</si>
  <si>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</si>
  <si>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</si>
  <si>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</si>
  <si>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</si>
  <si>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</si>
  <si>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</si>
  <si>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</si>
  <si>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</si>
  <si>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</si>
  <si>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</si>
  <si>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</si>
  <si>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</si>
  <si>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</si>
  <si>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</si>
  <si>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</si>
  <si>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</si>
  <si>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</si>
  <si>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</si>
  <si>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</si>
  <si>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</si>
  <si>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</si>
  <si>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</si>
  <si>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</si>
  <si>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</si>
  <si>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</si>
  <si>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</si>
  <si>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</si>
  <si>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</si>
  <si>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</si>
  <si>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</si>
  <si>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</si>
  <si>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</si>
  <si>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</si>
  <si>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</si>
  <si>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</si>
  <si>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</si>
  <si>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</si>
  <si>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</si>
  <si>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</si>
  <si>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</si>
  <si>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</si>
  <si>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</si>
  <si>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</si>
  <si>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</si>
  <si>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</si>
  <si>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</si>
  <si>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</si>
  <si>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</si>
  <si>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</si>
  <si>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</si>
  <si>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</si>
  <si>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</si>
  <si>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</si>
  <si>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</si>
  <si>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</si>
  <si>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</si>
  <si>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</si>
  <si>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</si>
  <si>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</si>
  <si>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</si>
  <si>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</si>
  <si>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</si>
  <si>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</si>
  <si>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</si>
  <si>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</si>
  <si>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</si>
  <si>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</si>
  <si>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</si>
  <si>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</si>
  <si>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</si>
  <si>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</si>
  <si>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</si>
  <si>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</si>
  <si>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</si>
  <si>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</si>
  <si>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</si>
  <si>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</si>
  <si>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</si>
  <si>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</si>
  <si>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</si>
  <si>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</si>
  <si>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</si>
  <si>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</si>
  <si>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</si>
  <si>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</si>
  <si>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</si>
  <si>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</si>
  <si>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</si>
  <si>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</si>
  <si>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</si>
  <si>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</si>
  <si>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</si>
  <si>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</si>
  <si>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</si>
  <si>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</si>
  <si>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</si>
  <si>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</si>
  <si>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</si>
  <si>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</si>
  <si>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</si>
  <si>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</si>
  <si>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</si>
  <si>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</si>
  <si>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</si>
  <si>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</si>
  <si>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</si>
  <si>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</si>
  <si>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</si>
  <si>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</si>
  <si>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</si>
  <si>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</si>
  <si>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</si>
  <si>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</si>
  <si>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</si>
  <si>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</si>
  <si>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</si>
  <si>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</si>
  <si>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</si>
  <si>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</si>
  <si>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</si>
  <si>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</si>
  <si>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</si>
  <si>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</si>
  <si>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</si>
  <si>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</si>
  <si>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</si>
  <si>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</si>
  <si>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</si>
  <si>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</si>
  <si>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</si>
  <si>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</si>
  <si>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</si>
  <si>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</si>
  <si>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</si>
  <si>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</si>
  <si>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</si>
  <si>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</si>
  <si>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</si>
  <si>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</si>
  <si>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</si>
  <si>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</si>
  <si>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</si>
  <si>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</si>
  <si>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</si>
  <si>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</si>
  <si>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</si>
  <si>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</si>
  <si>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</si>
  <si>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</si>
  <si>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</si>
  <si>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</si>
  <si>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</si>
  <si>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</si>
  <si>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</si>
  <si>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</si>
  <si>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</si>
  <si>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</si>
  <si>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</si>
  <si>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</si>
  <si>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</si>
  <si>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</si>
  <si>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</si>
  <si>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</si>
  <si>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</si>
  <si>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</si>
  <si>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</si>
  <si>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</si>
  <si>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</si>
  <si>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</si>
  <si>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</si>
  <si>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</si>
  <si>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</si>
  <si>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</si>
  <si>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</si>
  <si>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</si>
  <si>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</si>
  <si>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</si>
  <si>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</si>
  <si>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</si>
  <si>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</si>
  <si>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</si>
  <si>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</si>
  <si>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</si>
  <si>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</si>
  <si>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</si>
  <si>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</si>
  <si>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</si>
  <si>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</si>
  <si>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</si>
  <si>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</si>
  <si>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</si>
  <si>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</si>
  <si>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</si>
  <si>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</si>
  <si>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</si>
  <si>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</si>
  <si>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</si>
  <si>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</si>
  <si>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</si>
  <si>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</si>
  <si>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</si>
  <si>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</si>
  <si>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</si>
  <si>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</si>
  <si>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</si>
  <si>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</si>
  <si>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</si>
  <si>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</si>
  <si>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</si>
  <si>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</si>
  <si>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</si>
  <si>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</si>
  <si>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</si>
  <si>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</si>
  <si>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</si>
  <si>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</si>
  <si>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</si>
  <si>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</si>
  <si>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</si>
  <si>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</si>
  <si>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</si>
  <si>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</si>
  <si>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</si>
  <si>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</si>
  <si>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</si>
  <si>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</si>
  <si>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</si>
  <si>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</si>
  <si>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</si>
  <si>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</si>
  <si>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</si>
  <si>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</si>
  <si>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</si>
  <si>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</si>
  <si>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</si>
  <si>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</si>
  <si>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</si>
  <si>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</si>
  <si>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</si>
  <si>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</si>
  <si>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</si>
  <si>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</si>
  <si>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</si>
  <si>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</si>
  <si>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</si>
  <si>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</si>
  <si>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</si>
  <si>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</si>
  <si>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</si>
  <si>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</si>
  <si>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</si>
  <si>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</si>
  <si>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</si>
  <si>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</si>
  <si>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</si>
  <si>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</si>
  <si>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</si>
  <si>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</si>
  <si>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</si>
  <si>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</si>
  <si>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</si>
  <si>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80 min</t>
  </si>
  <si>
    <t>PCM-20251212-00000437</t>
  </si>
  <si>
    <t>Site connected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</si>
  <si>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</si>
  <si>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</si>
  <si>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</si>
  <si>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</si>
  <si>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PCM-20251212-00000435</t>
  </si>
  <si>
    <t>15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</si>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</sst>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340.42836620370508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46003.376792129631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46003.376792129631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46003.376792129631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46003.376792129631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46003.376792129631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46003.376792129631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46003.376792129631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46003.376792129631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46003.376792129631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46003.376792129631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46003.376792129631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46003.376792129631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46003.376792129631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46003.376792129631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46003.376792129631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46003.376792129631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46003.376792129631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46003.376792129631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46003.376792129631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46003.376792129631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46003.376792129631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46003.376792129631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46003.376792129631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46003.376792129631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46003.376792129631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46003.376792129631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46003.376792129631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46003.376792129631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46003.376792129631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46003.376792129631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46003.376792129631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46003.376792129631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46003.376792129631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46003.376792129631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46003.376792129631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46003.376792129631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46003.376792129631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46003.376792129631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46003.376792129631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46003.376792129631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46003.376792129631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46003.376792129631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46003.376792129631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46003.376792129631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46003.376792129631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46003.376792129631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46003.376792129631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46003.376792129631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46003.376792129631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46003.376792129631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46003.376792129631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46003.376792129631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46003.376792129631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46003.376792129631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46003.376792129631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46003.376792129631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46003.376792129631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46003.376792129631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46003.376792129631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46003.376792129631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46003.376792129631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46003.376792129631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46003.376792129631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46003.376792129631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46003.376792129631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46003.376792129631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46003.376792129631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46003.376792129631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46003.376792129631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46003.376792129631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46003.376792129631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46003.376792129631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46003.376792129631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46003.376792129631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46003.376792129631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46003.376792129631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46003.376792129631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46003.376792129631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46003.376792129631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46003.376792129631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46003.376792129631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46003.376792129631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46003.376792129631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46003.376792129631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46003.376792129631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46003.376792129631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46003.376792129631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46003.376792129631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46003.376792129631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46003.376792129631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46003.376792129631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46003.376792129631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46003.376792129631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46003.376792129631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46003.376792129631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46003.376792129631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46003.376792129631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46003.376792129631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46003.376792129631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46003.376792129631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46003.376792129631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46003.376792129631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46003.376792129631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46003.376792129631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46003.376792129631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46003.376792129631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46003.376792129631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46003.376792129631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46003.376792129631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46003.376792129631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46003.376792129631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46003.376792129631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46003.376792129631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46003.376792129631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46003.376792129631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46003.376792129631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46003.376792129631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46003.376792129631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46003.376792129631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46003.376792129631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46003.376792129631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46003.376792129631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46003.376792129631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46003.376792129631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46003.376792129631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46003.376792129631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46003.376792129631</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178.37695416666975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18.989373148149753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6.0214101851888699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2.5448824074119329</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4.7579166668583639E-2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c r="F8" s="97"/>
      <c r="G8" s="98">
        <f ca="1">IFERROR(NOW()-F8,"-")</f>
        <v>46003.376792129631</v>
      </c>
      <c r="H8" s="97"/>
      <c r="I8" s="18" t="str">
        <f>IFERROR(VLOOKUP(D8,DB!A:F,6,0),"")</f>
        <v>SCECO</v>
      </c>
      <c r="J8" s="18" t="str">
        <f>IFERROR(VLOOKUP(D8,DB!A:G,7,0),"")</f>
        <v>Good</v>
      </c>
      <c r="K8" s="19" t="s">
        <v>39124</v>
      </c>
      <c r="L8" s="18" t="str">
        <f>IFERROR(VLOOKUP(D8,DB!A:I,9,0),"")</f>
        <v>Latis</v>
      </c>
    </row>
    <row r="9" spans="1:12" ht="31.5" customHeight="1">
      <c r="A9" s="96"/>
      <c r="B9" s="18" t="str">
        <f>IFERROR(VLOOKUP(D9,DB!A:K,11,0),"")</f>
        <v/>
      </c>
      <c r="C9" s="18"/>
      <c r="D9" s="18"/>
      <c r="E9" s="81"/>
      <c r="F9" s="97"/>
      <c r="G9" s="98">
        <f ca="1">IFERROR(NOW()-F9,"-")</f>
        <v>46003.376792129631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46003.376792129631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46003.376792129631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46003.376792129631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46003.376792129631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46003.376792129631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46003.376792129631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46003.376792129631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46003.376792129631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46003.376792129631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46003.376792129631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46003.376792129631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46003.376792129631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46003.376792129631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46003.376792129631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46003.376792129631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46003.376792129631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46003.376792129631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46003.376792129631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46003.376792129631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46003.376792129631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46003.376792129631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46003.376792129631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46003.376792129631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46003.376792129631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46003.376792129631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46003.376792129631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46003.376792129631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46003.376792129631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46003.376792129631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46003.376792129631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46003.376792129631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46003.376792129631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46003.376792129631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46003.376792129631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46003.376792129631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46003.376792129631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46003.376792129631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46003.376792129631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46003.376792129631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46003.376792129631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46003.376792129631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46003.376792129631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46003.376792129631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46003.376792129631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46003.376792129631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46003.376792129631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46003.376792129631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46003.376792129631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46003.376792129631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46003.376792129631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46003.376792129631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46003.376792129631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46003.376792129631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46003.376792129631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46003.376792129631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46003.376792129631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46003.376792129631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46003.376792129631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46003.376792129631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46003.376792129631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46003.376792129631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46003.376792129631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46003.376792129631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46003.376792129631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46003.376792129631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46003.376792129631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46003.376792129631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46003.376792129631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46003.376792129631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46003.376792129631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46003.376792129631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46003.376792129631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46003.376792129631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46003.376792129631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46003.376792129631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46003.376792129631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46003.376792129631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46003.376792129631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46003.376792129631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46003.376792129631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46003.376792129631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46003.376792129631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46003.376792129631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46003.376792129631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46003.376792129631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46003.376792129631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46003.376792129631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46003.376792129631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46003.376792129631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46003.376792129631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46003.376792129631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46003.376792129631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46003.376792129631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46003.376792129631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46003.376792129631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46003.376792129631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46003.376792129631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46003.376792129631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46003.376792129631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46003.376792129631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46003.376792129631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46003.376792129631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46003.376792129631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46003.376792129631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46003.376792129631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46003.376792129631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46003.376792129631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46003.376792129631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46003.376792129631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46003.376792129631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46003.376792129631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46003.376792129631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46003.376792129631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46003.376792129631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46003.376792129631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46003.376792129631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46003.376792129631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46003.376792129631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46003.376792129631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46003.376792129631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46003.376792129631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46003.376792129631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46003.376792129631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46003.376792129631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46003.376792129631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46003.376792129631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46003.376792129631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46003.376792129631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46003.376792129631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46003.376792129631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46003.376792129631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46003.376792129631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46003.376792129631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46003.376792129631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46003.376792129631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46003.376792129631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46003.376792129631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46003.376792129631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46003.376792129631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46003.376792129631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46003.376792129631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46003.376792129631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46003.376792129631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46003.376792129631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46003.376792129631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46003.376792129631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46003.376792129631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46003.376792129631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46003.376792129631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46003.376792129631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46003.376792129631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46003.376792129631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46003.376792129631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46003.376792129631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46003.376792129631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46003.376792129631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46003.376792129631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46003.376792129631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46003.376792129631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46003.376792129631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46003.376792129631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46003.376792129631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46003.376792129631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46003.376792129631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46003.376792129631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46003.376792129631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46003.376792129631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46003.376792129631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46003.376792129631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46003.376792129631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46003.376792129631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46003.376792129631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46003.376792129631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46003.376792129631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46003.376792129631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46003.376792129631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46003.376792129631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46003.376792129631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46003.376792129631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46003.376792129631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46003.376792129631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46003.376792129631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46003.376792129631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46003.376792129631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46003.376792129631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46003.376792129631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46003.376792129631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46003.376792129631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46003.376792129631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46003.376792129631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46003.376792129631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46003.376792129631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46003.376792129631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46003.376792129631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46003.376792129631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46003.376792129631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46003.376792129631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46003.376792129631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46003.376792129631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46003.376792129631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46003.376792129631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46003.376792129631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46003.376792129631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46003.376792129631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46003.376792129631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46003.376792129631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46003.376792129631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46003.376792129631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46003.376792129631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46003.376792129631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46003.376792129631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46003.376792129631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46003.376792129631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46003.376792129631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46003.376792129631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46003.376792129631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46003.376792129631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46003.376792129631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46003.376792129631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46003.376792129631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46003.376792129631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46003.376792129631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46003.376792129631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46003.376792129631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46003.376792129631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46003.376792129631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46003.376792129631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46003.376792129631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46003.376792129631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46003.376792129631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46003.376792129631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46003.376792129631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46003.376792129631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46003.376792129631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46003.376792129631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46003.376792129631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46003.376792129631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46003.376792129631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46003.376792129631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46003.376792129631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46003.376792129631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46003.376792129631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46003.376792129631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46003.376792129631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46003.376792129631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46003.376792129631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46003.376792129631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46003.376792129631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46003.376792129631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46003.376792129631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46003.376792129631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46003.376792129631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46003.376792129631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46003.376792129631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46003.376792129631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46003.376792129631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46003.376792129631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46003.376792129631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46003.376792129631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46003.376792129631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46003.376792129631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46003.376792129631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46003.376792129631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46003.376792129631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46003.376792129631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46003.376792129631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46003.376792129631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46003.376792129631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46003.376792129631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46003.376792129631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46003.376792129631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46003.376792129631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46003.376792129631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46003.376792129631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46003.376792129631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46003.376792129631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46003.376792129631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46003.376792129631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46003.376792129631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46003.376792129631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46003.376792129631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46003.376792129631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46003.376792129631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46003.376792129631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46003.376792129631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46003.376792129631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46003.376792129631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46003.376792129631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46003.376792129631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46003.376792129631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46003.376792129631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46003.376792129631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46003.376792129631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46003.376792129631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46003.376792129631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46003.376792129631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46003.376792129631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46003.376792129631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46003.376792129631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46003.376792129631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46003.376792129631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46003.376792129631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46003.376792129631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46003.376792129631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46003.376792129631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46003.376792129631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46003.376792129631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46003.376792129631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46003.376792129631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46003.376792129631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46003.376792129631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46003.376792129631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46003.376792129631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46003.376792129631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46003.376792129631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46003.376792129631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46003.376792129631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46003.376792129631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46003.376792129631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46003.376792129631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46003.376792129631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46003.376792129631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46003.376792129631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46003.376792129631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46003.376792129631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46003.376792129631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46003.376792129631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46003.376792129631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46003.376792129631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46003.376792129631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46003.376792129631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46003.376792129631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46003.376792129631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46003.376792129631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46003.376792129631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46003.376792129631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46003.376792129631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46003.376792129631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46003.376792129631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46003.376792129631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46003.376792129631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46003.376792129631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46003.376792129631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46003.376792129631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46003.376792129631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46003.376792129631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46003.376792129631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46003.376792129631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46003.376792129631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46003.376792129631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46003.376792129631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46003.376792129631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46003.376792129631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46003.376792129631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46003.376792129631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46003.376792129631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46003.376792129631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46003.376792129631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46003.376792129631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46003.376792129631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46003.376792129631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46003.376792129631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46003.376792129631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46003.376792129631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46003.376792129631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46003.376792129631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46003.376792129631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46003.376792129631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46003.376792129631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46003.376792129631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46003.376792129631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46003.376792129631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46003.376792129631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46003.376792129631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46003.376792129631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46003.376792129631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46003.376792129631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46003.376792129631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46003.376792129631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46003.376792129631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46003.376792129631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46003.376792129631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46003.376792129631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46003.376792129631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46003.376792129631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46003.376792129631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46003.376792129631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46003.376792129631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46003.376792129631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46003.376792129631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46003.376792129631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46003.376792129631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46003.376792129631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46003.376792129631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46003.376792129631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46003.376792129631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46003.376792129631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46003.376792129631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46003.376792129631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46003.376792129631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46003.376792129631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46003.376792129631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46003.376792129631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46003.376792129631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46003.376792129631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46003.376792129631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46003.376792129631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46003.376792129631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46003.376792129631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46003.376792129631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46003.376792129631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46003.376792129631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46003.376792129631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46003.376792129631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46003.376792129631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46003.376792129631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46003.376792129631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46003.376792129631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46003.376792129631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46003.376792129631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46003.376792129631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46003.376792129631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46003.376792129631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46003.376792129631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46003.376792129631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46003.376792129631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46003.376792129631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46003.376792129631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46003.376792129631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46003.376792129631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46003.376792129631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46003.376792129631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46003.376792129631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46003.376792129631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46003.376792129631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46003.376792129631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46003.376792129631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46003.376792129631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46003.376792129631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46003.376792129631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46003.376792129631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46003.376792129631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46003.376792129631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46003.376792129631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46003.376792129631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46003.376792129631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46003.376792129631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46003.376792129631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46003.376792129631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46003.376792129631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46003.376792129631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46003.376792129631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46003.376792129631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46003.376792129631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46003.376792129631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46003.376792129631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46003.376792129631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46003.376792129631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46003.376792129631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46003.376792129631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46003.376792129631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46003.376792129631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46003.376792129631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46003.376792129631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46003.376792129631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46003.376792129631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46003.376792129631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46003.376792129631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46003.376792129631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46003.376792129631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46003.376792129631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46003.376792129631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46003.376792129631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46003.376792129631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46003.376792129631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46003.376792129631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46003.376792129631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46003.376792129631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46003.376792129631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46003.376792129631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46003.376792129631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46003.376792129631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46003.376792129631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46003.376792129631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46003.376792129631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46003.376792129631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46003.376792129631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46003.376792129631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46003.376792129631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46003.376792129631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46003.376792129631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46003.376792129631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46003.376792129631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46003.376792129631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46003.376792129631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46003.376792129631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46003.376792129631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46003.376792129631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46003.376792129631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46003.376792129631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46003.376792129631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46003.376792129631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46003.376792129631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46003.376792129631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46003.376792129631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46003.376792129631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46003.376792129631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46003.376792129631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46003.376792129631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46003.376792129631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46003.376792129631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46003.376792129631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46003.376792129631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46003.376792129631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46003.376792129631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46003.376792129631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46003.376792129631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46003.376792129631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46003.376792129631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46003.376792129631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46003.376792129631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46003.376792129631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46003.376792129631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46003.376792129631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46003.376792129631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46003.376792129631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46003.376792129631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46003.376792129631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46003.376792129631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46003.376792129631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46003.376792129631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46003.376792129631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46003.376792129631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46003.376792129631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46003.376792129631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46003.376792129631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46003.376792129631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46003.376792129631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46003.376792129631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46003.376792129631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46003.376792129631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46003.376792129631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46003.376792129631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46003.376792129631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46003.376792129631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46003.376792129631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46003.376792129631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46003.376792129631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46003.376792129631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46003.376792129631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46003.376792129631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46003.376792129631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46003.376792129631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46003.376792129631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46003.376792129631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46003.376792129631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46003.376792129631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46003.376792129631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46003.376792129631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46003.376792129631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46003.376792129631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46003.376792129631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46003.376792129631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46003.376792129631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46003.376792129631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46003.376792129631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46003.376792129631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46003.376792129631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46003.376792129631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46003.376792129631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46003.376792129631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46003.376792129631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46003.376792129631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46003.376792129631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46003.376792129631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46003.376792129631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46003.376792129631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46003.376792129631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46003.376792129631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46003.376792129631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46003.376792129631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46003.376792129631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46003.376792129631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46003.376792129631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46003.376792129631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46003.376792129631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46003.376792129631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46003.376792129631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46003.376792129631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46003.376792129631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46003.376792129631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46003.376792129631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46003.376792129631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46003.376792129631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46003.376792129631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46003.376792129631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46003.376792129631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46003.376792129631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46003.376792129631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46003.376792129631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46003.376792129631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46003.376792129631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46003.376792129631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46003.376792129631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46003.376792129631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46003.376792129631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46003.376792129631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46003.376792129631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46003.376792129631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46003.376792129631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46003.376792129631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46003.376792129631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46003.376792129631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46003.376792129631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46003.376792129631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46003.376792129631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46003.376792129631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46003.376792129631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46003.376792129631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46003.376792129631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46003.376792129631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46003.376792129631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46003.376792129631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46003.376792129631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46003.376792129631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46003.376792129631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46003.376792129631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46003.376792129631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46003.376792129631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46003.376792129631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46003.376792129631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46003.376792129631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46003.376792129631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46003.376792129631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46003.376792129631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46003.376792129631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46003.376792129631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46003.376792129631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46003.376792129631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46003.376792129631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46003.376792129631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46003.376792129631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46003.376792129631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46003.376792129631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46003.376792129631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46003.376792129631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46003.376792129631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46003.376792129631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46003.376792129631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46003.376792129631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46003.376792129631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46003.376792129631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46003.376792129631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46003.376792129631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46003.376792129631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46003.376792129631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46003.376792129631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46003.376792129631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46003.376792129631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46003.376792129631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46003.376792129631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46003.376792129631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46003.376792129631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46003.376792129631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46003.376792129631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46003.376792129631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46003.376792129631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46003.376792129631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46003.376792129631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46003.376792129631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46003.376792129631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46003.376792129631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46003.376792129631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46003.376792129631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46003.376792129631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46003.376792129631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46003.376792129631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46003.376792129631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46003.376792129631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46003.376792129631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46003.376792129631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46003.376792129631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46003.376792129631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46003.376792129631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46003.376792129631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46003.376792129631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46003.376792129631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46003.376792129631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46003.376792129631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46003.376792129631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46003.376792129631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46003.376792129631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46003.376792129631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46003.376792129631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46003.376792129631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46003.376792129631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46003.376792129631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46003.376792129631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46003.376792129631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46003.376792129631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46003.376792129631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46003.376792129631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46003.376792129631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46003.376792129631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46003.376792129631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46003.376792129631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46003.376792129631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46003.376792129631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46003.376792129631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46003.376792129631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46003.376792129631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46003.376792129631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46003.376792129631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46003.376792129631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46003.376792129631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46003.376792129631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46003.376792129631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46003.376792129631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46003.376792129631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46003.376792129631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46003.376792129631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46003.376792129631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46003.376792129631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46003.376792129631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46003.376792129631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46003.376792129631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46003.376792129631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46003.376792129631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46003.376792129631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46003.376792129631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46003.376792129631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46003.376792129631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46003.376792129631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46003.376792129631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46003.376792129631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46003.376792129631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46003.376792129631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46003.376792129631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46003.376792129631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46003.376792129631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46003.376792129631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46003.376792129631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46003.376792129631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46003.376792129631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46003.376792129631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46003.376792129631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46003.376792129631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46003.376792129631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46003.376792129631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46003.376792129631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46003.376792129631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46003.376792129631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46003.376792129631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46003.376792129631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46003.376792129631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46003.376792129631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46003.376792129631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46003.376792129631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46003.376792129631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46003.376792129631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46003.376792129631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46003.376792129631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46003.376792129631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46003.376792129631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46003.376792129631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46003.376792129631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46003.376792129631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46003.376792129631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46003.376792129631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46003.376792129631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46003.376792129631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46003.376792129631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46003.376792129631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46003.376792129631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46003.376792129631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46003.376792129631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46003.376792129631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46003.376792129631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46003.376792129631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46003.376792129631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46003.376792129631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46003.376792129631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46003.376792129631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46003.376792129631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46003.376792129631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46003.376792129631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46003.376792129631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46003.376792129631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46003.376792129631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46003.376792129631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46003.376792129631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46003.376792129631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46003.376792129631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46003.376792129631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46003.376792129631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46003.376792129631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46003.376792129631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46003.376792129631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46003.376792129631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46003.376792129631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46003.376792129631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46003.376792129631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46003.376792129631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46003.376792129631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46003.376792129631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46003.376792129631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46003.376792129631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46003.376792129631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46003.376792129631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46003.376792129631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46003.376792129631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46003.376792129631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46003.376792129631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46003.376792129631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46003.376792129631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46003.376792129631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46003.376792129631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46003.376792129631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46003.376792129631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46003.376792129631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46003.376792129631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46003.376792129631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46003.376792129631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46003.376792129631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46003.376792129631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46003.376792129631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46003.376792129631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46003.376792129631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46003.376792129631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46003.376792129631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46003.376792129631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46003.376792129631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46003.376792129631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46003.376792129631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46003.376792129631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46003.376792129631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46003.376792129631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46003.376792129631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46003.376792129631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46003.376792129631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46003.376792129631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46003.376792129631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46003.376792129631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46003.376792129631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46003.376792129631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46003.376792129631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46003.376792129631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46003.376792129631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46003.376792129631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46003.376792129631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46003.376792129631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46003.376792129631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46003.376792129631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46003.376792129631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46003.376792129631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46003.376792129631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46003.376792129631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46003.376792129631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46003.376792129631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46003.376792129631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46003.376792129631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46003.376792129631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46003.376792129631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46003.376792129631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46003.376792129631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46003.376792129631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46003.376792129631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46003.376792129631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46003.376792129631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46003.376792129631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46003.376792129631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46003.376792129631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46003.376792129631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46003.376792129631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46003.376792129631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46003.376792129631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46003.376792129631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46003.376792129631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46003.376792129631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46003.376792129631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46003.376792129631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46003.376792129631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46003.376792129631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46003.376792129631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46003.376792129631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46003.376792129631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46003.376792129631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46003.376792129631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46003.376792129631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46003.376792129631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46003.376792129631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46003.376792129631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46003.376792129631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46003.376792129631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46003.376792129631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46003.376792129631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46003.376792129631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46003.376792129631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46003.376792129631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46003.376792129631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46003.376792129631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46003.376792129631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46003.376792129631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46003.376792129631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46003.376792129631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46003.376792129631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46003.376792129631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46003.376792129631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46003.376792129631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46003.376792129631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46003.376792129631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46003.376792129631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46003.376792129631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46003.376792129631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46003.376792129631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46003.376792129631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46003.376792129631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46003.376792129631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46003.376792129631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46003.376792129631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46003.376792129631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46003.376792129631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46003.376792129631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46003.376792129631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46003.376792129631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46003.376792129631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46003.376792129631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46003.376792129631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46003.376792129631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46003.376792129631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46003.376792129631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46003.376792129631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46003.376792129631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46003.376792129631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46003.376792129631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46003.376792129631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46003.376792129631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46003.376792129631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46003.376792129631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46003.376792129631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46003.376792129631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46003.376792129631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46003.376792129631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46003.376792129631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46003.376792129631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46003.376792129631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46003.376792129631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46003.376792129631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46003.376792129631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46003.376792129631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46003.376792129631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46003.376792129631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46003.376792129631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46003.376792129631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46003.376792129631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46003.376792129631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46003.376792129631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46003.376792129631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46003.376792129631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46003.376792129631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46003.376792129631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46003.376792129631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46003.376792129631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46003.376792129631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46003.376792129631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46003.376792129631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46003.376792129631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46003.376792129631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46003.376792129631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46003.376792129631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46003.376792129631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46003.376792129631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46003.376792129631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46003.376792129631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46003.376792129631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46003.376792129631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46003.376792129631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46003.376792129631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46003.376792129631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46003.376792129631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46003.376792129631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46003.376792129631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46003.376792129631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46003.376792129631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46003.376792129631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46003.376792129631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46003.376792129631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46003.376792129631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46003.376792129631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46003.376792129631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46003.376792129631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46003.376792129631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46003.376792129631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46003.376792129631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46003.376792129631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46003.376792129631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46003.376792129631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46003.376792129631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46003.376792129631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46003.376792129631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46003.376792129631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46003.376792129631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46003.376792129631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46003.376792129631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46003.376792129631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46003.376792129631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46003.376792129631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46003.376792129631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46003.376792129631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46003.376792129631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46003.376792129631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46003.376792129631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46003.376792129631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46003.376792129631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46003.376792129631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46003.376792129631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46003.376792129631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46003.376792129631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46003.376792129631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46003.376792129631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46003.376792129631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46003.376792129631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46003.376792129631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46003.376792129631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46003.376792129631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46003.376792129631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46003.376792129631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46003.376792129631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46003.376792129631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46003.376792129631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46003.376792129631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46003.376792129631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46003.376792129631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46003.376792129631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46003.376792129631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46003.376792129631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46003.376792129631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46003.376792129631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46003.376792129631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46003.376792129631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46003.376792129631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46003.376792129631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46003.376792129631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46003.376792129631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46003.376792129631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46003.376792129631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46003.376792129631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46003.376792129631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46003.376792129631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46003.376792129631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46003.376792129631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46003.376792129631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46003.376792129631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46003.376792129631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46003.376792129631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299.89607453703502</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4.5826486111109261</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2</v>
      </c>
      <c r="D4" s="87" t="s">
        <v>33892</v>
      </c>
      <c r="E4" s="90" t="s">
        <v>39106</v>
      </c>
      <c r="F4" s="91">
        <v>46003.37222222222</v>
      </c>
      <c r="G4" s="92">
        <f t="shared" ref="G4:G7" ca="1" si="1">IFERROR(NOW()-F4,"")</f>
        <v>4.569907410768792E-3</v>
      </c>
      <c r="H4" s="91">
        <v>46003.365127314813</v>
      </c>
      <c r="I4" s="106" t="str">
        <f>IFERROR(VLOOKUP(D4,DB!A:F,6,0),"")</f>
        <v>SCECO</v>
      </c>
      <c r="J4" s="106" t="str">
        <f>IFERROR(VLOOKUP(D4,DB!A:G,7,0),"")</f>
        <v>Dead</v>
      </c>
      <c r="K4" s="93" t="s">
        <v>39130</v>
      </c>
      <c r="L4" s="87" t="str">
        <f>IFERROR(VLOOKUP(D4,DB!A:I,9,0),"")</f>
        <v>Latis</v>
      </c>
    </row>
    <row r="5" spans="1:16" ht="15" customHeight="1">
      <c r="A5" s="106"/>
      <c r="B5" s="106" t="str">
        <f>IFERROR(VLOOKUP(D5,DB!A:K,11,0),"")</f>
        <v/>
      </c>
      <c r="C5" s="89"/>
      <c r="D5" s="87"/>
      <c r="E5" s="90"/>
      <c r="F5" s="91"/>
      <c r="G5" s="92">
        <f t="shared" ca="1" si="1"/>
        <v>46003.376792129631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46003.376792129631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46003.376792129631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46003.376792129631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46003.376792129631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46003.376792129631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46003.376792129631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46003.376792129631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46003.376792129631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46003.376792129631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46003.376792129631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46003.376792129631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46003.376792129631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46003.376792129631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46003.376792129631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46003.376792129631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46003.376792129631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46003.376792129631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46003.376792129631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46003.376792129631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46003.376792129631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46003.376792129631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46003.376792129631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46003.376792129631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46003.376792129631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46003.376792129631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46003.376792129631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46003.376792129631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46003.376792129631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46003.376792129631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46003.376792129631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46003.376792129631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46003.376792129631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46003.376792129631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46003.376792129631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46003.376792129631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46003.376792129631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46003.376792129631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46003.376792129631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46003.376792129631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46003.376792129631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46003.376792129631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46003.376792129631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46003.376792129631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46003.376792129631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46003.376792129631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46003.376792129631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46003.376792129631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46003.376792129631</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K7" sqref="K7"/>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111.5447319444429</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77.187914814814576</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54.715681018518808</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22.003493518517644</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6.2693037037024624</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1.2572782407441991</v>
      </c>
      <c r="H7" s="38">
        <v>46002.086875000001</v>
      </c>
      <c r="I7" s="37" t="str">
        <f>IFERROR(VLOOKUP(D7,[1]DB!A:F,6,0),"")</f>
        <v>SCECO</v>
      </c>
      <c r="J7" s="37" t="str">
        <f>IFERROR(VLOOKUP(D7,[1]DB!A:G,7,0),"")</f>
        <v>Good</v>
      </c>
      <c r="K7" s="37" t="s">
        <v>39143</v>
      </c>
      <c r="L7" s="37" t="str">
        <f>IFERROR(VLOOKUP(D7,[1]DB!A:I,9,0),"")</f>
        <v>Latis</v>
      </c>
      <c r="M7" s="37"/>
    </row>
    <row r="8" spans="1:13">
      <c r="A8" s="37"/>
      <c r="B8" s="37" t="str">
        <f>IFERROR(VLOOKUP(D8,[1]DB!A:K,11,0),"")</f>
        <v/>
      </c>
      <c r="C8" s="37"/>
      <c r="D8" s="37"/>
      <c r="E8" s="37"/>
      <c r="F8" s="38"/>
      <c r="G8" s="129">
        <f t="shared" ref="G8:G61" ca="1" si="3">IFERROR(NOW()-F8,"")</f>
        <v>46003.376792129631</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46003.376792129631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46003.376792129631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46003.376792129631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46003.376792129631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46003.376792129631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46003.376792129631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46003.376792129631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46003.376792129631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46003.376792129631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46003.376792129631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46003.376792129631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46003.376792129631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46003.376792129631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46003.376792129631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46003.376792129631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46003.376792129631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46003.376792129631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46003.376792129631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46003.376792129631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46003.376792129631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46003.376792129631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46003.376792129631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46003.376792129631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46003.376792129631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46003.376792129631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46003.376792129631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46003.376792129631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46003.376792129631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46003.376792129631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46003.376792129631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46003.376792129631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46003.376792129631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46003.376792129631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46003.376792129631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46003.376792129631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46003.376792129631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46003.376792129631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46003.376792129631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46003.376792129631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46003.376792129631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46003.376792129631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46003.376792129631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46003.376792129631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46003.376792129631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46003.376792129631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46003.376792129631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46003.376792129631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46003.376792129631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46003.376792129631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46003.376792129631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46003.376792129631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46003.376792129631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46003.376792129631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46003.376792129631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46003.376792129631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46003.376792129631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46003.376792129631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46003.376792129631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46003.376792129631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46003.376792129631</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33985</v>
      </c>
      <c r="E2" s="136" t="s">
        <v>39106</v>
      </c>
      <c r="F2" s="116">
        <v>46003.265092592592</v>
      </c>
      <c r="G2" s="72">
        <f ca="1">IFERROR(NOW()-F2,"-")</f>
        <v>0.11169953703938518</v>
      </c>
      <c r="H2" s="116">
        <v>46003.265057870369</v>
      </c>
      <c r="I2" s="114" t="str">
        <f>IFERROR(VLOOKUP(D2,DB!A:F,6,0),"")</f>
        <v>SCECO</v>
      </c>
      <c r="J2" s="114" t="str">
        <f>IFERROR(VLOOKUP(D2,DB!A:G,7,0),"")</f>
        <v>Dead+No BB Design</v>
      </c>
      <c r="K2" s="117" t="s">
        <v>39145</v>
      </c>
      <c r="L2" s="131" t="str">
        <f>IFERROR(VLOOKUP(D2,DB!A:I,9,0),"")</f>
        <v>Latis</v>
      </c>
    </row>
    <row r="3" spans="1:16382" ht="31.5" customHeight="1">
      <c r="A3" s="113"/>
      <c r="B3" s="114" t="str">
        <f>IFERROR(VLOOKUP(D3,DB!A:K,11,0),"")</f>
        <v/>
      </c>
      <c r="C3" s="115"/>
      <c r="D3" s="114"/>
      <c r="E3" s="136"/>
      <c r="F3" s="116"/>
      <c r="G3" s="72">
        <f t="shared" ref="G2:G45" ca="1" si="0">IFERROR(NOW()-F3,"-")</f>
        <v>46003.376792129631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46003.376792129631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46003.376792129631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46003.376792129631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46003.376792129631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46003.376792129631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46003.376792129631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46003.376792129631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46003.376792129631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46003.376792129631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46003.376792129631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46003.376792129631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46003.376792129631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46003.376792129631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46003.376792129631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46003.376792129631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46003.376792129631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46003.376792129631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46003.376792129631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46003.376792129631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46003.376792129631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46003.376792129631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46003.376792129631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46003.376792129631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46003.376792129631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46003.376792129631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46003.376792129631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46003.376792129631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46003.376792129631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46003.376792129631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46003.376792129631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46003.376792129631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46003.376792129631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46003.376792129631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46003.376792129631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46003.376792129631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46003.376792129631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46003.376792129631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46003.376792129631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46003.376792129631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46003.376792129631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46003.376792129631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46003.376792129631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46003.376792129631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46003.376792129631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46003.376792129631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46003.376792129631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46003.376792129631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46003.376792129631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46003.376792129631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46003.376792129631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46003.376792129631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46003.376792129631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46003.376792129631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46003.376792129631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46003.376792129631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46003.376792129631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46003.376792129631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46003.376792129631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46003.376792129631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46003.376792129631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46003.376792129631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46003.376792129631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46003.376792129631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46003.376792129631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46003.376792129631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46003.376792129631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46003.376792129631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46003.376792129631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46003.376792129631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46003.376792129631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46003.376792129631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46003.376792129631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46003.376792129631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46003.376792129631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46003.376792129631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46003.376792129631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46003.376792129631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46003.376792129631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46003.376792129631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46003.376792129631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46003.376792129631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46003.376792129631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46003.376792129631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46003.376792129631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46003.376792129631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46003.376792129631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46003.376792129631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46003.376792129631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46003.376792129631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46003.376792129631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46003.376792129631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46003.376792129631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46003.376792129631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46003.376792129631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46003.376792129631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46003.376792129631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46003.376792129631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46003.376792129631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46003.376792129631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46003.376792129631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46003.376792129631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46003.376792129631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46003.376792129631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46003.376792129631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46003.376792129631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46003.376792129631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46003.376792129631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46003.376792129631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46003.376792129631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46003.376792129631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46003.376792129631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46003.376792129631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46003.376792129631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46003.376792129631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46003.376792129631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46003.376792129631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46003.376792129631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46003.376792129631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46003.376792129631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46003.376792129631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46003.376792129631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46003.376792129631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46003.376792129631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46003.376792129631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46003.376792129631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46003.376792129631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46003.376792129631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46003.376792129631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46003.376792129631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46003.376792129631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46003.376792129631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46003.376792129631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46003.376792129631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46003.376792129631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46003.376792129631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46003.376792129631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46003.376792129631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46003.376792129631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46003.376792129631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46003.376792129631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46003.376792129631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46003.376792129631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46003.376792129631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46003.376792129631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46003.376792129631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46003.376792129631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46003.376792129631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46003.376792129631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46003.376792129631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46003.376792129631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46003.376792129631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46003.376792129631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46003.376792129631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46003.376792129631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46003.376792129631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46003.376792129631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46003.376792129631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46003.376792129631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46003.376792129631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46003.376792129631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46003.376792129631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46003.376792129631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46003.376792129631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46003.376792129631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46003.376792129631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46003.376792129631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46003.376792129631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46003.376792129631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46003.376792129631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46003.376792129631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46003.376792129631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46003.376792129631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46003.376792129631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46003.376792129631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46003.376792129631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46003.376792129631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46003.376792129631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46003.376792129631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46003.376792129631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46003.376792129631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46003.376792129631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46003.376792129631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46003.376792129631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46003.376792129631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46003.376792129631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46003.376792129631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46003.376792129631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46003.376792129631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46003.376792129631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46003.376792129631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46003.376792129631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46003.376792129631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46003.376792129631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46003.376792129631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46003.376792129631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46003.376792129631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46003.376792129631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46003.376792129631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46003.376792129631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46003.376792129631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46003.376792129631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46003.376792129631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46003.376792129631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46003.376792129631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46003.376792129631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46003.376792129631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46003.376792129631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46003.376792129631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46003.376792129631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46003.376792129631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46003.376792129631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46003.376792129631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46003.376792129631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46003.376792129631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46003.376792129631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46003.376792129631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46003.376792129631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46003.376792129631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46003.376792129631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46003.376792129631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46003.376792129631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46003.376792129631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46003.376792129631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46003.376792129631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46003.376792129631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46003.376792129631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46003.376792129631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46003.376792129631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46003.376792129631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46003.376792129631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46003.376792129631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46003.376792129631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46003.376792129631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46003.376792129631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46003.376792129631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46003.376792129631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46003.376792129631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46003.376792129631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46003.376792129631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46003.376792129631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46003.376792129631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46003.376792129631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46003.376792129631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46003.376792129631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46003.376792129631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46003.376792129631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46003.376792129631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46003.376792129631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46003.376792129631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46003.376792129631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46003.376792129631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46003.376792129631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46003.376792129631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46003.376792129631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46003.376792129631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46003.376792129631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46003.376792129631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46003.376792129631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46003.376792129631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46003.376792129631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46003.376792129631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46003.376792129631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46003.376792129631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46003.376792129631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46003.376792129631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46003.376792129631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46003.376792129631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46003.376792129631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46003.376792129631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46003.376792129631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46003.376792129631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46003.376792129631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46003.376792129631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46003.376792129631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46003.376792129631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46003.376792129631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46003.376792129631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46003.376792129631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46003.376792129631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46003.376792129631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46003.376792129631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46003.376792129631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46003.376792129631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46003.376792129631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46003.376792129631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46003.376792129631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46003.376792129631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46003.376792129631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46003.376792129631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46003.376792129631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46003.376792129631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46003.376792129631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46003.376792129631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46003.376792129631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46003.376792129631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46003.376792129631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46003.376792129631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46003.376792129631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46003.376792129631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46003.376792129631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46003.376792129631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46003.376792129631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46003.376792129631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46003.376792129631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46003.376792129631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46003.376792129631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46003.376792129631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46003.376792129631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46003.376792129631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46003.376792129631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46003.376792129631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46003.376792129631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46003.376792129631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46003.376792129631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46003.376792129631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46003.376792129631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46003.376792129631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46003.376792129631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46003.376792129631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46003.376792129631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46003.376792129631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46003.376792129631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46003.376792129631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46003.376792129631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46003.376792129631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46003.376792129631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46003.376792129631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46003.376792129631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46003.376792129631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46003.376792129631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46003.376792129631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46003.376792129631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46003.376792129631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46003.376792129631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46003.376792129631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46003.376792129631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46003.376792129631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46003.376792129631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46003.376792129631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46003.376792129631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46003.376792129631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46003.376792129631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46003.376792129631</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46003.376792129631</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2025-12-12T06:02:43Z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