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74" documentId="120_S{2AC9BD13-BADA-5192-A53E-5A8FF88502F6}" xr6:coauthVersionLast="47" xr6:coauthVersionMax="47" xr10:uidLastSave="{5E7E38F3-FB15-4D90-A89D-E16E6FADAAC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18" i="4"/>
  <c r="G518" i="4"/>
  <c r="I518" i="4"/>
  <c r="J518" i="4"/>
  <c r="L518" i="4"/>
  <c r="B519" i="4"/>
  <c r="G519" i="4"/>
  <c r="I519" i="4"/>
  <c r="J519" i="4"/>
  <c r="L519"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I4" i="2"/>
  <c r="J4" i="2"/>
  <c r="L4" i="2"/>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 i="1"/>
  <c r="G3" i="1"/>
  <c r="I3" i="1"/>
  <c r="J3" i="1"/>
  <c r="L3" i="1"/>
  <c r="B4" i="1"/>
  <c r="G4" i="1"/>
  <c r="I4" i="1"/>
  <c r="J4" i="1"/>
  <c r="L4" i="1"/>
  <c r="B5" i="1"/>
  <c r="G5" i="1"/>
  <c r="I5" i="1"/>
  <c r="J5" i="1"/>
  <c r="L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<sst xmlns="http://schemas.openxmlformats.org/spreadsheetml/2006/main" count="180289" uniqueCount="39128">
  <si>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</si>
  <si>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</si>
  <si>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</si>
  <si>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</si>
  <si>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</si>
  <si>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</si>
  <si>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</si>
  <si>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</si>
  <si>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</si>
  <si>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</si>
  <si>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</si>
  <si>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</si>
  <si>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</si>
  <si>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</si>
  <si>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</si>
  <si>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</si>
  <si>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</si>
  <si>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</si>
  <si>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</si>
  <si>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</si>
  <si>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</si>
  <si>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</si>
  <si>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</si>
  <si>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</si>
  <si>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</si>
  <si>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</si>
  <si>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</si>
  <si>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</si>
  <si>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</si>
  <si>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</si>
  <si>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</si>
  <si>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</si>
  <si>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</si>
  <si>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</si>
  <si>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</si>
  <si>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</si>
  <si>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</si>
  <si>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</si>
  <si>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</si>
  <si>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</si>
  <si>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</si>
  <si>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</si>
  <si>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</si>
  <si>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</si>
  <si>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</si>
  <si>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</si>
  <si>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</si>
  <si>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</si>
  <si>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</si>
  <si>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</si>
  <si>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</si>
  <si>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</si>
  <si>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</si>
  <si>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</si>
  <si>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</si>
  <si>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</si>
  <si>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</si>
  <si>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</si>
  <si>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</si>
  <si>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</si>
  <si>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</si>
  <si>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</si>
  <si>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</si>
  <si>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</si>
  <si>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</si>
  <si>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</si>
  <si>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</si>
  <si>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</si>
  <si>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</si>
  <si>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</si>
  <si>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</si>
  <si>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</si>
  <si>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</si>
  <si>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</si>
  <si>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</si>
  <si>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</si>
  <si>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</si>
  <si>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</si>
  <si>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</si>
  <si>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</si>
  <si>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</si>
  <si>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</si>
  <si>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</si>
  <si>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</si>
  <si>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</si>
  <si>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</si>
  <si>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</si>
  <si>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</si>
  <si>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</si>
  <si>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</si>
  <si>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</si>
  <si>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</si>
  <si>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</si>
  <si>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</si>
  <si>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</si>
  <si>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</si>
  <si>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</si>
  <si>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</si>
  <si>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</si>
  <si>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</si>
  <si>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</si>
  <si>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</si>
  <si>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</si>
  <si>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</si>
  <si>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</si>
  <si>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</si>
  <si>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</si>
  <si>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</si>
  <si>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</si>
  <si>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</si>
  <si>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</si>
  <si>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</si>
  <si>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</si>
  <si>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</si>
  <si>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</si>
  <si>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</si>
  <si>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</si>
  <si>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</si>
  <si>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</si>
  <si>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</si>
  <si>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</si>
  <si>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</si>
  <si>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</si>
  <si>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</si>
  <si>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</si>
  <si>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</si>
  <si>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</si>
  <si>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</si>
  <si>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</si>
  <si>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</si>
  <si>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</si>
  <si>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</si>
  <si>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</si>
  <si>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</si>
  <si>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</si>
  <si>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</si>
  <si>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</si>
  <si>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</si>
  <si>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</si>
  <si>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</si>
  <si>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</si>
  <si>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</si>
  <si>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</si>
  <si>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</si>
  <si>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</si>
  <si>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</si>
  <si>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</si>
  <si>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</si>
  <si>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</si>
  <si>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</si>
  <si>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</si>
  <si>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</si>
  <si>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</si>
  <si>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</si>
  <si>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</si>
  <si>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</si>
  <si>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</si>
  <si>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</si>
  <si>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</si>
  <si>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</si>
  <si>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</si>
  <si>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</si>
  <si>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</si>
  <si>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</si>
  <si>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</si>
  <si>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</si>
  <si>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</si>
  <si>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</si>
  <si>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</si>
  <si>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</si>
  <si>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</si>
  <si>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</si>
  <si>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</si>
  <si>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</si>
  <si>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</si>
  <si>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</si>
  <si>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</si>
  <si>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</si>
  <si>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</si>
  <si>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</si>
  <si>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</si>
  <si>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</si>
  <si>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</si>
  <si>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</si>
  <si>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</si>
  <si>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</si>
  <si>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</si>
  <si>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</si>
  <si>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</si>
  <si>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</si>
  <si>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</si>
  <si>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</si>
  <si>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</si>
  <si>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</si>
  <si>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</si>
  <si>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</si>
  <si>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</si>
  <si>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</si>
  <si>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</si>
  <si>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</si>
  <si>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</si>
  <si>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</si>
  <si>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</si>
  <si>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</si>
  <si>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</si>
  <si>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</si>
  <si>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</si>
  <si>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</si>
  <si>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</si>
  <si>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</si>
  <si>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</si>
  <si>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</si>
  <si>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</si>
  <si>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</si>
  <si>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</si>
  <si>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</si>
  <si>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</si>
  <si>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</si>
  <si>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</si>
  <si>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</si>
  <si>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</si>
  <si>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</si>
  <si>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</si>
  <si>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</si>
  <si>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</si>
  <si>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</si>
  <si>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</si>
  <si>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</si>
  <si>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</si>
  <si>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</si>
  <si>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</si>
  <si>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</si>
  <si>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</si>
  <si>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</si>
  <si>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</si>
  <si>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</si>
  <si>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</si>
  <si>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</si>
  <si>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</si>
  <si>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</si>
  <si>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</si>
  <si>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</si>
  <si>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</si>
  <si>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</si>
  <si>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</si>
  <si>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</si>
  <si>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</si>
  <si>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</si>
  <si>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</si>
  <si>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</si>
  <si>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</si>
  <si>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</si>
  <si>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</si>
  <si>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</si>
  <si>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</si>
  <si>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</si>
  <si>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</si>
  <si>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</si>
  <si>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</si>
  <si>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</si>
  <si>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</si>
  <si>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</si>
  <si>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</si>
  <si>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</si>
  <si>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</si>
  <si>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</si>
  <si>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</si>
  <si>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</si>
  <si>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</si>
  <si>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</si>
  <si>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</si>
  <si>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</si>
  <si>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</si>
  <si>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</si>
  <si>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</si>
  <si>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</si>
  <si>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</si>
  <si>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</si>
  <si>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</si>
  <si>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</si>
  <si>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</si>
  <si>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</si>
  <si>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</si>
  <si>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</si>
  <si>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</si>
  <si>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</si>
  <si>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</si>
  <si>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</si>
  <si>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</si>
  <si>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</si>
  <si>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</si>
  <si>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</si>
  <si>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</si>
  <si>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</si>
  <si>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</si>
  <si>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</si>
  <si>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</si>
  <si>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</si>
  <si>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</si>
  <si>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</si>
  <si>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</si>
  <si>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</si>
  <si>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</si>
  <si>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</si>
  <si>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</si>
  <si>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</si>
  <si>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</si>
  <si>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</si>
  <si>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</si>
  <si>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</si>
  <si>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</si>
  <si>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</si>
  <si>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</si>
  <si>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</si>
  <si>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</si>
  <si>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</si>
  <si>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</si>
  <si>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</si>
  <si>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</si>
  <si>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</si>
  <si>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</si>
  <si>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</si>
  <si>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</si>
  <si>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</si>
  <si>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</si>
  <si>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</si>
  <si>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</si>
  <si>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</si>
  <si>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</si>
  <si>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</si>
  <si>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</si>
  <si>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</si>
  <si>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</si>
  <si>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</si>
  <si>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</si>
  <si>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</si>
  <si>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</si>
  <si>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</si>
  <si>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</si>
  <si>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</si>
  <si>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</si>
  <si>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</si>
  <si>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</si>
  <si>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</si>
  <si>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</si>
  <si>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</si>
  <si>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</si>
  <si>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</si>
  <si>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</si>
  <si>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</si>
  <si>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</si>
  <si>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</si>
  <si>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</si>
  <si>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</si>
  <si>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</si>
  <si>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</si>
  <si>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</si>
  <si>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</si>
  <si>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</si>
  <si>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</si>
  <si>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</si>
  <si>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</si>
  <si>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</si>
  <si>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</si>
  <si>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</si>
  <si>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</si>
  <si>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</si>
  <si>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</si>
  <si>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</si>
  <si>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</si>
  <si>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</si>
  <si>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</si>
  <si>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</si>
  <si>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</si>
  <si>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</si>
  <si>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</si>
  <si>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</si>
  <si>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</si>
  <si>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</si>
  <si>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</si>
  <si>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</si>
  <si>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</si>
  <si>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</si>
  <si>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</si>
  <si>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</si>
  <si>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</si>
  <si>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</si>
  <si>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</si>
  <si>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</si>
  <si>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</si>
  <si>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</si>
  <si>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</si>
  <si>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</si>
  <si>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</si>
  <si>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</si>
  <si>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</si>
  <si>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</si>
  <si>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</si>
  <si>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</si>
  <si>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</si>
  <si>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</si>
  <si>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</si>
  <si>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</si>
  <si>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</si>
  <si>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</si>
  <si>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</si>
  <si>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</si>
  <si>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</si>
  <si>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</si>
  <si>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</si>
  <si>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</si>
  <si>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</si>
  <si>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</si>
  <si>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</si>
  <si>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</si>
  <si>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</si>
  <si>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</si>
  <si>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</si>
  <si>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</si>
  <si>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</si>
  <si>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</si>
  <si>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</si>
  <si>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</si>
  <si>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</si>
  <si>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</si>
  <si>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</si>
  <si>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</si>
  <si>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</si>
  <si>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</si>
  <si>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</si>
  <si>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</si>
  <si>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</si>
  <si>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</si>
  <si>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</si>
  <si>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</si>
  <si>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</si>
  <si>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</si>
  <si>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</si>
  <si>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</si>
  <si>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</si>
  <si>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</si>
  <si>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</si>
  <si>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</si>
  <si>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</si>
  <si>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</si>
  <si>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</si>
  <si>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</si>
  <si>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</si>
  <si>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</si>
  <si>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</si>
  <si>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</si>
  <si>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</si>
  <si>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</si>
  <si>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</si>
  <si>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</si>
  <si>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</si>
  <si>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</si>
  <si>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</si>
  <si>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</si>
  <si>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</si>
  <si>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</si>
  <si>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</si>
  <si>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</si>
  <si>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</si>
  <si>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</si>
  <si>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</si>
  <si>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</si>
  <si>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</si>
  <si>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</si>
  <si>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</si>
  <si>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</si>
  <si>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</si>
  <si>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</si>
  <si>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</si>
  <si>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</si>
  <si>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</si>
  <si>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</si>
  <si>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</si>
  <si>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</si>
  <si>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</si>
  <si>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</si>
  <si>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</si>
  <si>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</si>
  <si>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</si>
  <si>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</si>
  <si>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</si>
  <si>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</si>
  <si>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</si>
  <si>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</si>
  <si>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</si>
  <si>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</si>
  <si>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</si>
  <si>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</si>
  <si>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</si>
  <si>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</si>
  <si>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</si>
  <si>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</si>
  <si>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</si>
  <si>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</si>
  <si>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</si>
  <si>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</si>
  <si>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</si>
  <si>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</si>
  <si>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</si>
  <si>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</si>
  <si>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</si>
  <si>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</si>
  <si>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</si>
  <si>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</si>
  <si>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</si>
  <si>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</si>
  <si>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</si>
  <si>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</si>
  <si>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</si>
  <si>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</si>
  <si>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</si>
  <si>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</si>
  <si>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</si>
  <si>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</si>
  <si>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</si>
  <si>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</si>
  <si>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</si>
  <si>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</si>
  <si>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</si>
  <si>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</si>
  <si>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</si>
  <si>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</si>
  <si>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</si>
  <si>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</si>
  <si>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</si>
  <si>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</si>
  <si>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</si>
  <si>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</si>
  <si>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</si>
  <si>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</si>
  <si>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</si>
  <si>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</si>
  <si>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</si>
  <si>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</si>
  <si>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</si>
  <si>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</si>
  <si>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</si>
  <si>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</si>
  <si>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</si>
  <si>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</si>
  <si>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</si>
  <si>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</si>
  <si>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</si>
  <si>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</si>
  <si>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</si>
  <si>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</si>
  <si>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</si>
  <si>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</si>
  <si>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</si>
  <si>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</si>
  <si>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</si>
  <si>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</si>
  <si>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</si>
  <si>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</si>
  <si>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</si>
  <si>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</si>
  <si>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</si>
  <si>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</si>
  <si>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</si>
  <si>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</si>
  <si>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</si>
  <si>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</si>
  <si>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</si>
  <si>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</si>
  <si>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</si>
  <si>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</si>
  <si>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</si>
  <si>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</si>
  <si>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</si>
  <si>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</si>
  <si>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</si>
  <si>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</si>
  <si>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</si>
  <si>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</si>
  <si>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</si>
  <si>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</si>
  <si>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</si>
  <si>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</si>
  <si>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</si>
  <si>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</si>
  <si>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</si>
  <si>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</si>
  <si>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</si>
  <si>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</si>
  <si>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</si>
  <si>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</si>
  <si>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</si>
  <si>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</si>
  <si>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</si>
  <si>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</si>
  <si>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</si>
  <si>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</si>
  <si>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</si>
  <si>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</si>
  <si>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</si>
  <si>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</si>
  <si>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</si>
  <si>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</si>
  <si>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</si>
  <si>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</si>
  <si>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</si>
  <si>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</si>
  <si>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</si>
  <si>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</si>
  <si>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</si>
  <si>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</si>
  <si>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</si>
  <si>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</si>
  <si>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</si>
  <si>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</si>
  <si>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</si>
  <si>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</si>
  <si>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</si>
  <si>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</si>
  <si>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</si>
  <si>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</si>
  <si>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</si>
  <si>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</si>
  <si>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</si>
  <si>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</si>
  <si>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</si>
  <si>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</si>
  <si>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</si>
  <si>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</si>
  <si>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</si>
  <si>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</si>
  <si>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</si>
  <si>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</si>
  <si>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</si>
  <si>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</si>
  <si>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</si>
  <si>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</si>
  <si>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</si>
  <si>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</si>
  <si>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</si>
  <si>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</si>
  <si>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</si>
  <si>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</si>
  <si>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</si>
  <si>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</si>
  <si>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</si>
  <si>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</si>
  <si>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</si>
  <si>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</si>
  <si>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</si>
  <si>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</si>
  <si>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</si>
  <si>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</si>
  <si>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</si>
  <si>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</si>
  <si>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</si>
  <si>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</si>
  <si>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</si>
  <si>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</si>
  <si>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</si>
  <si>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</si>
  <si>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</si>
  <si>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</si>
  <si>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</si>
  <si>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</si>
  <si>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</si>
  <si>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</si>
  <si>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</si>
  <si>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</si>
  <si>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</si>
  <si>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</si>
  <si>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</si>
  <si>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</si>
  <si>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</si>
  <si>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</si>
  <si>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</si>
  <si>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</si>
  <si>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</si>
  <si>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</si>
  <si>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</si>
  <si>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</si>
  <si>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</si>
  <si>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</si>
  <si>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</si>
  <si>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</si>
  <si>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</si>
  <si>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</si>
  <si>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</si>
  <si>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</si>
  <si>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</si>
  <si>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</si>
  <si>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</si>
  <si>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</si>
  <si>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</si>
  <si>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</si>
  <si>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</si>
  <si>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</si>
  <si>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</si>
  <si>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</si>
  <si>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</si>
  <si>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</si>
  <si>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</si>
  <si>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</si>
  <si>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</si>
  <si>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</si>
  <si>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</si>
  <si>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</si>
  <si>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</si>
  <si>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</si>
  <si>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</si>
  <si>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</si>
  <si>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</si>
  <si>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</si>
  <si>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</si>
  <si>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</si>
  <si>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</si>
  <si>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</si>
  <si>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</si>
  <si>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</si>
  <si>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</si>
  <si>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</si>
  <si>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</si>
  <si>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</si>
  <si>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</si>
  <si>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</si>
  <si>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</si>
  <si>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</si>
  <si>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</si>
  <si>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</si>
  <si>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</si>
  <si>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</si>
  <si>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</si>
  <si>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</si>
  <si>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</si>
  <si>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</si>
  <si>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</si>
  <si>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</si>
  <si>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</si>
  <si>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</si>
  <si>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</si>
  <si>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</si>
  <si>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</si>
  <si>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</si>
  <si>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</si>
  <si>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</si>
  <si>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</si>
  <si>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</si>
  <si>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</si>
  <si>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</si>
  <si>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</si>
  <si>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</si>
  <si>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</si>
  <si>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</si>
  <si>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</si>
  <si>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</si>
  <si>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</si>
  <si>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</si>
  <si>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</si>
  <si>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</si>
  <si>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</si>
  <si>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</si>
  <si>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</si>
  <si>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</si>
  <si>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</si>
  <si>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</si>
  <si>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</si>
  <si>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</si>
  <si>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</si>
  <si>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</si>
  <si>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</si>
  <si>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</si>
  <si>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</si>
  <si>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</si>
  <si>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</si>
  <si>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</si>
  <si>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</si>
  <si>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</si>
  <si>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</si>
  <si>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</si>
  <si>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</si>
  <si>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</si>
  <si>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</si>
  <si>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</si>
  <si>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</si>
  <si>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</si>
  <si>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</si>
  <si>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</si>
  <si>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</si>
  <si>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</si>
  <si>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</si>
  <si>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</si>
  <si>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</si>
  <si>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</si>
  <si>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</si>
  <si>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</si>
  <si>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</si>
  <si>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</si>
  <si>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</si>
  <si>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</si>
  <si>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</si>
  <si>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</si>
  <si>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</si>
  <si>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</si>
  <si>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</si>
  <si>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</si>
  <si>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</si>
  <si>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</si>
  <si>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</si>
  <si>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</si>
  <si>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</si>
  <si>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</si>
  <si>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</si>
  <si>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</si>
  <si>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</si>
  <si>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</si>
  <si>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</si>
  <si>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</si>
  <si>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</si>
  <si>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</si>
  <si>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</si>
  <si>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</si>
  <si>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</si>
  <si>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</si>
  <si>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</si>
  <si>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</si>
  <si>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</si>
  <si>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</si>
  <si>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</si>
  <si>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</si>
  <si>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</si>
  <si>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</si>
  <si>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</si>
  <si>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</si>
  <si>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</si>
  <si>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</si>
  <si>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</si>
  <si>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</si>
  <si>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</si>
  <si>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</si>
  <si>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</si>
  <si>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</si>
  <si>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</si>
  <si>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</si>
  <si>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</si>
  <si>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</si>
  <si>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</si>
  <si>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</si>
  <si>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</si>
  <si>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</si>
  <si>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</si>
  <si>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</si>
  <si>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</si>
  <si>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</si>
  <si>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</si>
  <si>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</si>
  <si>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</si>
  <si>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</si>
  <si>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</si>
  <si>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</si>
  <si>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</si>
  <si>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</si>
  <si>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</si>
  <si>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</si>
  <si>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</si>
  <si>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</si>
  <si>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</si>
  <si>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</si>
  <si>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</si>
  <si>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</si>
  <si>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</si>
  <si>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</si>
  <si>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</si>
  <si>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</si>
  <si>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</si>
  <si>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</si>
  <si>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</si>
  <si>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</si>
  <si>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</si>
  <si>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</si>
  <si>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</si>
  <si>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</si>
  <si>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</si>
  <si>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</si>
  <si>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</si>
  <si>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</si>
  <si>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</si>
  <si>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</si>
  <si>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</si>
  <si>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</si>
  <si>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</si>
  <si>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</si>
  <si>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</si>
  <si>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</si>
  <si>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</si>
  <si>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</si>
  <si>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</si>
  <si>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</si>
  <si>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</si>
  <si>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</si>
  <si>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</si>
  <si>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</si>
  <si>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</si>
  <si>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</si>
  <si>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</si>
  <si>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</si>
  <si>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</si>
  <si>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</si>
  <si>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</si>
  <si>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</si>
  <si>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</si>
  <si>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</si>
  <si>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</si>
  <si>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</si>
  <si>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</si>
  <si>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</si>
  <si>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</si>
  <si>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</si>
  <si>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</si>
  <si>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</si>
  <si>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</si>
  <si>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</si>
  <si>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</si>
  <si>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</si>
  <si>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</si>
  <si>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</si>
  <si>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</si>
  <si>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</si>
  <si>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</si>
  <si>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</si>
  <si>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</si>
  <si>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</si>
  <si>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</si>
  <si>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</si>
  <si>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</si>
  <si>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</si>
  <si>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</si>
  <si>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</si>
  <si>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</si>
  <si>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</si>
  <si>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</si>
  <si>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</si>
  <si>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</si>
  <si>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</si>
  <si>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</si>
  <si>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</si>
  <si>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</si>
  <si>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</si>
  <si>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</si>
  <si>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</si>
  <si>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</si>
  <si>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</si>
  <si>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</si>
  <si>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</si>
  <si>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</si>
  <si>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</si>
  <si>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</si>
  <si>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</si>
  <si>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</si>
  <si>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</si>
  <si>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</si>
  <si>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</si>
  <si>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</si>
  <si>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</si>
  <si>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</si>
  <si>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</si>
  <si>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</si>
  <si>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</si>
  <si>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</si>
  <si>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</si>
  <si>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</si>
  <si>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</si>
  <si>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</si>
  <si>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</si>
  <si>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</si>
  <si>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</si>
  <si>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</si>
  <si>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</si>
  <si>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</si>
  <si>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</si>
  <si>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</si>
  <si>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</si>
  <si>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</si>
  <si>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</si>
  <si>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</si>
  <si>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</si>
  <si>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</si>
  <si>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</si>
  <si>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</si>
  <si>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</si>
  <si>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</si>
  <si>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</si>
  <si>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</si>
  <si>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</si>
  <si>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</si>
  <si>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</si>
  <si>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</si>
  <si>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</si>
  <si>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</si>
  <si>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</si>
  <si>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</si>
  <si>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</si>
  <si>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</si>
  <si>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</si>
  <si>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</si>
  <si>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</si>
  <si>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</si>
  <si>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</si>
  <si>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</si>
  <si>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</si>
  <si>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</si>
  <si>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</si>
  <si>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</si>
  <si>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</si>
  <si>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</si>
  <si>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</si>
  <si>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</si>
  <si>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</si>
  <si>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</si>
  <si>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</si>
  <si>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</si>
  <si>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</si>
  <si>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</si>
  <si>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</si>
  <si>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</si>
  <si>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</si>
  <si>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</si>
  <si>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</si>
  <si>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</si>
  <si>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</si>
  <si>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</si>
  <si>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</si>
  <si>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</si>
  <si>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</si>
  <si>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</si>
  <si>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</si>
  <si>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</si>
  <si>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</si>
  <si>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</si>
  <si>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</si>
  <si>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</si>
  <si>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</si>
  <si>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</si>
  <si>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</si>
  <si>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</si>
  <si>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</si>
  <si>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</si>
  <si>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</si>
  <si>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</si>
  <si>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</si>
  <si>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</si>
  <si>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</si>
  <si>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</si>
  <si>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</si>
  <si>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</si>
  <si>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</si>
  <si>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</si>
  <si>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</si>
  <si>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</si>
  <si>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</si>
  <si>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</si>
  <si>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</si>
  <si>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</si>
  <si>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</si>
  <si>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</si>
  <si>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</si>
  <si>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</si>
  <si>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</si>
  <si>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</si>
  <si>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</si>
  <si>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</si>
  <si>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</si>
  <si>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</si>
  <si>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</si>
  <si>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</si>
  <si>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</si>
  <si>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</si>
  <si>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</si>
  <si>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</si>
  <si>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</si>
  <si>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</si>
  <si>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</si>
  <si>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</si>
  <si>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</si>
  <si>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</si>
  <si>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</si>
  <si>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</si>
  <si>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</si>
  <si>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</si>
  <si>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</si>
  <si>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</si>
  <si>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</si>
  <si>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</si>
  <si>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</si>
  <si>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</si>
  <si>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</si>
  <si>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</si>
  <si>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</si>
  <si>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</si>
  <si>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</si>
  <si>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</si>
  <si>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</si>
  <si>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</si>
  <si>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</si>
  <si>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</si>
  <si>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</si>
  <si>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</si>
  <si>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</si>
  <si>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</si>
  <si>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</si>
  <si>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</si>
  <si>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</si>
  <si>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</si>
  <si>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</si>
  <si>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</si>
  <si>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</si>
  <si>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</si>
  <si>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</si>
  <si>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</si>
  <si>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</si>
  <si>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</si>
  <si>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</si>
  <si>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</si>
  <si>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</si>
  <si>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</si>
  <si>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</si>
  <si>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</si>
  <si>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</si>
  <si>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</si>
  <si>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</si>
  <si>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</si>
  <si>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</si>
  <si>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</si>
  <si>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</si>
  <si>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</si>
  <si>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</si>
  <si>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</si>
  <si>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</si>
  <si>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</si>
  <si>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</si>
  <si>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</si>
  <si>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</si>
  <si>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</si>
  <si>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</si>
  <si>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</si>
  <si>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</si>
  <si>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</si>
  <si>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</si>
  <si>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</si>
  <si>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</si>
  <si>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</si>
  <si>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</si>
  <si>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</si>
  <si>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</si>
  <si>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</si>
  <si>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</si>
  <si>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</si>
  <si>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</si>
  <si>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</si>
  <si>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</si>
  <si>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</si>
  <si>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</si>
  <si>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</si>
  <si>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</si>
  <si>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</si>
  <si>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</si>
  <si>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</si>
  <si>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</si>
  <si>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</si>
  <si>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</si>
  <si>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</si>
  <si>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</si>
  <si>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</si>
  <si>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</si>
  <si>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</si>
  <si>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</si>
  <si>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</si>
  <si>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</si>
  <si>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</si>
  <si>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</si>
  <si>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</si>
  <si>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</si>
  <si>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</si>
  <si>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</si>
  <si>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</si>
  <si>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</si>
  <si>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</si>
  <si>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</si>
  <si>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</si>
  <si>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</si>
  <si>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</si>
  <si>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</si>
  <si>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</si>
  <si>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</si>
  <si>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</si>
  <si>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</si>
  <si>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</si>
  <si>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</si>
  <si>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</si>
  <si>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</si>
  <si>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</si>
  <si>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</si>
  <si>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</si>
  <si>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</si>
  <si>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</si>
  <si>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</si>
  <si>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</si>
  <si>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</si>
  <si>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</si>
  <si>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</si>
  <si>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</si>
  <si>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</si>
  <si>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</si>
  <si>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</si>
  <si>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</si>
  <si>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</si>
  <si>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</si>
  <si>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</si>
  <si>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</si>
  <si>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</si>
  <si>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</si>
  <si>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</si>
  <si>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</si>
  <si>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</si>
  <si>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</si>
  <si>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</si>
  <si>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</si>
  <si>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</si>
  <si>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</si>
  <si>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</si>
  <si>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</si>
  <si>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</si>
  <si>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</si>
  <si>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</si>
  <si>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</si>
  <si>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</si>
  <si>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</si>
  <si>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</si>
  <si>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</si>
  <si>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</si>
  <si>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</si>
  <si>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</si>
  <si>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</si>
  <si>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</si>
  <si>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</si>
  <si>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</si>
  <si>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</si>
  <si>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</si>
  <si>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</si>
  <si>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</si>
  <si>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</si>
  <si>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</si>
  <si>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</si>
  <si>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</si>
  <si>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</si>
  <si>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</si>
  <si>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</si>
  <si>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</si>
  <si>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</si>
  <si>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</si>
  <si>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</si>
  <si>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</si>
  <si>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</si>
  <si>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</si>
  <si>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</si>
  <si>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</si>
  <si>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</si>
  <si>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</si>
  <si>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</si>
  <si>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</si>
  <si>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</si>
  <si>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</si>
  <si>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</si>
  <si>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</si>
  <si>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</si>
  <si>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</si>
  <si>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</si>
  <si>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</si>
  <si>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</si>
  <si>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</si>
  <si>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</si>
  <si>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</si>
  <si>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</si>
  <si>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</si>
  <si>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</si>
  <si>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</si>
  <si>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</si>
  <si>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</si>
  <si>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</si>
  <si>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</si>
  <si>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</si>
  <si>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</si>
  <si>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</si>
  <si>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</si>
  <si>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</si>
  <si>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</si>
  <si>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</si>
  <si>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</si>
  <si>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</si>
  <si>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</si>
  <si>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</si>
  <si>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</si>
  <si>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</si>
  <si>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</si>
  <si>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</si>
  <si>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</si>
  <si>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</si>
  <si>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</si>
  <si>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</si>
  <si>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</si>
  <si>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</si>
  <si>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</si>
  <si>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</si>
  <si>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</si>
  <si>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</si>
  <si>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</si>
  <si>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</si>
  <si>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</si>
  <si>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</si>
  <si>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</si>
  <si>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</si>
  <si>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</si>
  <si>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</si>
  <si>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</si>
  <si>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</si>
  <si>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</si>
  <si>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</si>
  <si>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</si>
  <si>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</si>
  <si>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</si>
  <si>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</si>
  <si>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</si>
  <si>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</si>
  <si>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</si>
  <si>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</si>
  <si>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</si>
  <si>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</si>
  <si>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</si>
  <si>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</si>
  <si>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</si>
  <si>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</si>
  <si>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</si>
  <si>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</si>
  <si>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</si>
  <si>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</si>
  <si>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</si>
  <si>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</si>
  <si>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</si>
  <si>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</si>
  <si>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</si>
  <si>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</si>
  <si>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</si>
  <si>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</si>
  <si>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</si>
  <si>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</si>
  <si>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</si>
  <si>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</si>
  <si>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</si>
  <si>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</si>
  <si>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</si>
  <si>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</si>
  <si>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</si>
  <si>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</si>
  <si>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</si>
  <si>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</si>
  <si>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</si>
  <si>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</si>
  <si>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</si>
  <si>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</si>
  <si>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</si>
  <si>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</si>
  <si>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</si>
  <si>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</si>
  <si>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</si>
  <si>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</si>
  <si>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</si>
  <si>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</si>
  <si>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</si>
  <si>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</si>
  <si>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</si>
  <si>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</si>
  <si>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</si>
  <si>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</si>
  <si>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</si>
  <si>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</si>
  <si>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</si>
  <si>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</si>
  <si>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</si>
  <si>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</si>
  <si>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</si>
  <si>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</si>
  <si>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</si>
  <si>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</si>
  <si>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</si>
  <si>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</si>
  <si>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</si>
  <si>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</si>
  <si>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</si>
  <si>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</si>
  <si>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</si>
  <si>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</si>
  <si>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</si>
  <si>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</si>
  <si>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</si>
  <si>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</si>
  <si>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</si>
  <si>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</si>
  <si>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</si>
  <si>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</si>
  <si>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</si>
  <si>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</si>
  <si>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</si>
  <si>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</si>
  <si>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</si>
  <si>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</si>
  <si>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</si>
  <si>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</si>
  <si>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</si>
  <si>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</si>
  <si>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</si>
  <si>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</si>
  <si>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</si>
  <si>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</si>
  <si>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</si>
  <si>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</si>
  <si>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</si>
  <si>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</si>
  <si>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</si>
  <si>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</si>
  <si>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</si>
  <si>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</si>
  <si>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</si>
  <si>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</si>
  <si>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</si>
  <si>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</si>
  <si>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</si>
  <si>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</si>
  <si>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</si>
  <si>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</si>
  <si>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</si>
  <si>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</si>
  <si>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</si>
  <si>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</si>
  <si>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</si>
  <si>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</si>
  <si>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</si>
  <si>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</si>
  <si>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</si>
  <si>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</si>
  <si>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</si>
  <si>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</si>
  <si>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</si>
  <si>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</si>
  <si>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</si>
  <si>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</si>
  <si>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</si>
  <si>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</si>
  <si>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</si>
  <si>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</si>
  <si>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</si>
  <si>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</si>
  <si>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</si>
  <si>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</si>
  <si>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</si>
  <si>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</si>
  <si>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</si>
  <si>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</si>
  <si>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</si>
  <si>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</si>
  <si>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</si>
  <si>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</si>
  <si>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</si>
  <si>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</si>
  <si>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</si>
  <si>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</si>
  <si>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</si>
  <si>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</si>
  <si>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</si>
  <si>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</si>
  <si>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</si>
  <si>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</si>
  <si>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</si>
  <si>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</si>
  <si>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</si>
  <si>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</si>
  <si>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</si>
  <si>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</si>
  <si>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</si>
  <si>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</si>
  <si>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</si>
  <si>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</si>
  <si>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</si>
  <si>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</si>
  <si>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</si>
  <si>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</si>
  <si>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</si>
  <si>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</si>
  <si>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</si>
  <si>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</si>
  <si>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</si>
  <si>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</si>
  <si>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</si>
  <si>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</si>
  <si>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</si>
  <si>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</si>
  <si>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</si>
  <si>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</si>
  <si>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</si>
  <si>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</si>
  <si>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</si>
  <si>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</si>
  <si>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</si>
  <si>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</si>
  <si>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</si>
  <si>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</si>
  <si>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</si>
  <si>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</si>
  <si>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</si>
  <si>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</si>
  <si>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</si>
  <si>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</si>
  <si>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</si>
  <si>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</si>
  <si>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</si>
  <si>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</si>
  <si>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</si>
  <si>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</si>
  <si>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</si>
  <si>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</si>
  <si>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</si>
  <si>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</si>
  <si>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</si>
  <si>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</si>
  <si>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</si>
  <si>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</si>
  <si>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</si>
  <si>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</si>
  <si>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</si>
  <si>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</si>
  <si>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</si>
  <si>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</si>
  <si>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</si>
  <si>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</si>
  <si>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</si>
  <si>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</si>
  <si>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</si>
  <si>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</si>
  <si>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</si>
  <si>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</si>
  <si>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</si>
  <si>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</si>
  <si>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</si>
  <si>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</si>
  <si>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</si>
  <si>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</si>
  <si>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</si>
  <si>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</si>
  <si>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</si>
  <si>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</si>
  <si>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</si>
  <si>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</si>
  <si>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</si>
  <si>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</si>
  <si>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</si>
  <si>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</si>
  <si>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</si>
  <si>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</si>
  <si>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</si>
  <si>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</si>
  <si>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</si>
  <si>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</si>
  <si>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</si>
  <si>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</si>
  <si>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</si>
  <si>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</si>
  <si>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</si>
  <si>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</si>
  <si>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</si>
  <si>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</si>
  <si>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</si>
  <si>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</si>
  <si>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</si>
  <si>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</si>
  <si>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</si>
  <si>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</si>
  <si>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</si>
  <si>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</si>
  <si>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</si>
  <si>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</si>
  <si>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</si>
  <si>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</si>
  <si>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</si>
  <si>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</si>
  <si>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</si>
  <si>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</si>
  <si>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</si>
  <si>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</si>
  <si>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</si>
  <si>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</si>
  <si>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</si>
  <si>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</si>
  <si>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</si>
  <si>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</si>
  <si>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</si>
  <si>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</si>
  <si>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</si>
  <si>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</si>
  <si>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</si>
  <si>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</si>
  <si>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</si>
  <si>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</si>
  <si>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</si>
  <si>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</si>
  <si>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</si>
  <si>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</si>
  <si>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</si>
  <si>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</si>
  <si>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</si>
  <si>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</si>
  <si>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</si>
  <si>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</si>
  <si>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</si>
  <si>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</si>
  <si>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</si>
  <si>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</si>
  <si>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</si>
  <si>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</si>
  <si>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</si>
  <si>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</si>
  <si>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</si>
  <si>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</si>
  <si>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</si>
  <si>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</si>
  <si>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</si>
  <si>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</si>
  <si>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</si>
  <si>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</si>
  <si>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</si>
  <si>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</si>
  <si>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</si>
  <si>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</si>
  <si>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</si>
  <si>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</si>
  <si>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</si>
  <si>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</si>
  <si>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</si>
  <si>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</si>
  <si>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</si>
  <si>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</si>
  <si>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</si>
  <si>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</si>
  <si>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</si>
  <si>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</si>
  <si>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</si>
  <si>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</si>
  <si>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</si>
  <si>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</si>
  <si>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</si>
  <si>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</si>
  <si>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</si>
  <si>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</si>
  <si>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</si>
  <si>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</si>
  <si>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</si>
  <si>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</si>
  <si>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</si>
  <si>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</si>
  <si>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</si>
  <si>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</si>
  <si>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</si>
  <si>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</si>
  <si>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</si>
  <si>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</si>
  <si>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</si>
  <si>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</si>
  <si>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</si>
  <si>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</si>
  <si>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</si>
  <si>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</si>
  <si>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</si>
  <si>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</si>
  <si>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</si>
  <si>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</si>
  <si>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</si>
  <si>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</si>
  <si>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</si>
  <si>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</si>
  <si>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</si>
  <si>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</si>
  <si>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</si>
  <si>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</si>
  <si>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</si>
  <si>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</si>
  <si>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</si>
  <si>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</si>
  <si>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</si>
  <si>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</si>
  <si>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</si>
  <si>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</si>
  <si>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</si>
  <si>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</si>
  <si>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</si>
  <si>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</si>
  <si>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</si>
  <si>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</si>
  <si>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</si>
  <si>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</si>
  <si>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</si>
  <si>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</si>
  <si>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</si>
  <si>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</si>
  <si>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</si>
  <si>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</si>
  <si>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</si>
  <si>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</si>
  <si>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</si>
  <si>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</si>
  <si>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</si>
  <si>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</si>
  <si>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</si>
  <si>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</si>
  <si>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</si>
  <si>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</si>
  <si>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</si>
  <si>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</si>
  <si>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</si>
  <si>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</si>
  <si>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</si>
  <si>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</si>
  <si>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</si>
  <si>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</si>
  <si>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</si>
  <si>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</si>
  <si>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</si>
  <si>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</si>
  <si>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</si>
  <si>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</si>
  <si>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</si>
  <si>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</si>
  <si>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</si>
  <si>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</si>
  <si>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</si>
  <si>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</si>
  <si>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</si>
  <si>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</si>
  <si>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</si>
  <si>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</si>
  <si>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</si>
  <si>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</si>
  <si>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</si>
  <si>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</si>
  <si>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</si>
  <si>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</si>
  <si>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</si>
  <si>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</si>
  <si>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</si>
  <si>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</si>
  <si>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</si>
  <si>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</si>
  <si>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</si>
  <si>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</si>
  <si>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</si>
  <si>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</si>
  <si>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</si>
  <si>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</si>
  <si>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</si>
  <si>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</si>
  <si>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</si>
  <si>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</si>
  <si>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</si>
  <si>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</si>
  <si>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</si>
  <si>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</si>
  <si>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</si>
  <si>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</si>
  <si>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</si>
  <si>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</si>
  <si>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</si>
  <si>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</si>
  <si>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</si>
  <si>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</si>
  <si>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</si>
  <si>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</si>
  <si>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</si>
  <si>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</si>
  <si>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</si>
  <si>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</si>
  <si>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</si>
  <si>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</si>
  <si>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</si>
  <si>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</si>
  <si>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</si>
  <si>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</si>
  <si>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</si>
  <si>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</si>
  <si>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</si>
  <si>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</si>
  <si>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</si>
  <si>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</si>
  <si>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</si>
  <si>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</si>
  <si>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</si>
  <si>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</si>
  <si>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</si>
  <si>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</si>
  <si>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</si>
  <si>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</si>
  <si>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</si>
  <si>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</si>
  <si>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</si>
  <si>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</si>
  <si>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</si>
  <si>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</si>
  <si>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</si>
  <si>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</si>
  <si>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</si>
  <si>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</si>
  <si>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</si>
  <si>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</si>
  <si>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</si>
  <si>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</si>
  <si>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</si>
  <si>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</si>
  <si>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</si>
  <si>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</si>
  <si>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</si>
  <si>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</si>
  <si>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</si>
  <si>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</si>
  <si>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</si>
  <si>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</si>
  <si>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</si>
  <si>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</si>
  <si>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</si>
  <si>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</si>
  <si>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</si>
  <si>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</si>
  <si>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</si>
  <si>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</si>
  <si>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</si>
  <si>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</si>
  <si>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</si>
  <si>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</si>
  <si>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</si>
  <si>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</si>
  <si>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</si>
  <si>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</si>
  <si>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</si>
  <si>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</si>
  <si>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</si>
  <si>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</si>
  <si>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</si>
  <si>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</si>
  <si>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</si>
  <si>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</si>
  <si>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</si>
  <si>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</si>
  <si>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</si>
  <si>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</si>
  <si>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</si>
  <si>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</si>
  <si>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</si>
  <si>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</si>
  <si>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</si>
  <si>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</si>
  <si>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</si>
  <si>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</si>
  <si>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</si>
  <si>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</si>
  <si>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</si>
  <si>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</si>
  <si>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</si>
  <si>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</si>
  <si>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</si>
  <si>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</si>
  <si>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</si>
  <si>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</si>
  <si>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</si>
  <si>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</si>
  <si>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</si>
  <si>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</si>
  <si>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</si>
  <si>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</si>
  <si>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</si>
  <si>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</si>
  <si>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</si>
  <si>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</si>
  <si>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</si>
  <si>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</si>
  <si>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</si>
  <si>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</si>
  <si>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</si>
  <si>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</si>
  <si>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</si>
  <si>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</si>
  <si>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</si>
  <si>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</si>
  <si>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</si>
  <si>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</si>
  <si>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</si>
  <si>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</si>
  <si>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</si>
  <si>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</si>
  <si>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</si>
  <si>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</si>
  <si>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</si>
  <si>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</si>
  <si>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</si>
  <si>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</si>
  <si>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</si>
  <si>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</si>
  <si>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</si>
  <si>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</si>
  <si>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</si>
  <si>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</si>
  <si>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</si>
  <si>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</si>
  <si>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</si>
  <si>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</si>
  <si>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</si>
  <si>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</si>
  <si>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</si>
  <si>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</si>
  <si>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</si>
  <si>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</si>
  <si>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</si>
  <si>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</si>
  <si>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</si>
  <si>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</si>
  <si>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</si>
  <si>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</si>
  <si>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</si>
  <si>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</si>
  <si>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</si>
  <si>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</si>
  <si>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</si>
  <si>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</si>
  <si>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</si>
  <si>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</si>
  <si>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</si>
  <si>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</si>
  <si>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</si>
  <si>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</si>
  <si>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</si>
  <si>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</si>
  <si>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</si>
  <si>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</si>
  <si>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</si>
  <si>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</si>
  <si>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</si>
  <si>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</si>
  <si>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</si>
  <si>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</si>
  <si>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</si>
  <si>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</si>
  <si>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</si>
  <si>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</si>
  <si>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</si>
  <si>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</si>
  <si>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</si>
  <si>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</si>
  <si>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</si>
  <si>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</si>
  <si>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</si>
  <si>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</si>
  <si>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</si>
  <si>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</si>
  <si>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</si>
  <si>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</si>
  <si>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</si>
  <si>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</si>
  <si>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</si>
  <si>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</si>
  <si>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</si>
  <si>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</si>
  <si>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</si>
  <si>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</si>
  <si>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</si>
  <si>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</si>
  <si>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</si>
  <si>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</si>
  <si>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</si>
  <si>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</si>
  <si>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</si>
  <si>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</si>
  <si>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</si>
  <si>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</si>
  <si>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</si>
  <si>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</si>
  <si>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</si>
  <si>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</si>
  <si>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</si>
  <si>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</si>
  <si>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</si>
  <si>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</si>
  <si>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</si>
  <si>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</si>
  <si>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</si>
  <si>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</si>
  <si>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</si>
  <si>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</si>
  <si>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</si>
  <si>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</si>
  <si>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</si>
  <si>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</si>
  <si>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</si>
  <si>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</si>
  <si>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</si>
  <si>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</si>
  <si>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</si>
  <si>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</si>
  <si>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</si>
  <si>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</si>
  <si>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</si>
  <si>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</si>
  <si>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</si>
  <si>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</si>
  <si>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</si>
  <si>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</si>
  <si>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</si>
  <si>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</si>
  <si>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</si>
  <si>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</si>
  <si>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</si>
  <si>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</si>
  <si>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</si>
  <si>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</si>
  <si>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</si>
  <si>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</si>
  <si>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</si>
  <si>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</si>
  <si>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</si>
  <si>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</si>
  <si>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</si>
  <si>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</si>
  <si>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</si>
  <si>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</si>
  <si>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</si>
  <si>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</si>
  <si>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</si>
  <si>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</si>
  <si>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</si>
  <si>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</si>
  <si>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</si>
  <si>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</si>
  <si>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</si>
  <si>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</si>
  <si>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</si>
  <si>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</si>
  <si>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</si>
  <si>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</si>
  <si>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</si>
  <si>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</si>
  <si>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</si>
  <si>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</si>
  <si>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</si>
  <si>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</si>
  <si>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</si>
  <si>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</si>
  <si>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</si>
  <si>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</si>
  <si>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</si>
  <si>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</si>
  <si>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</si>
  <si>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</si>
  <si>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</si>
  <si>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</si>
  <si>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</si>
  <si>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</si>
  <si>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</si>
  <si>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</si>
  <si>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</si>
  <si>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</si>
  <si>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</si>
  <si>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</si>
  <si>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</si>
  <si>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</si>
  <si>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</si>
  <si>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</si>
  <si>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</si>
  <si>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</si>
  <si>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</si>
  <si>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</si>
  <si>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</si>
  <si>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</si>
  <si>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</si>
  <si>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</si>
  <si>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</si>
  <si>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</si>
  <si>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</si>
  <si>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</si>
  <si>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</si>
  <si>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</si>
  <si>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</si>
  <si>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</si>
  <si>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</si>
  <si>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</si>
  <si>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</si>
  <si>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</si>
  <si>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</si>
  <si>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</si>
  <si>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</si>
  <si>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</si>
  <si>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</si>
  <si>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</si>
  <si>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</si>
  <si>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</si>
  <si>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</si>
  <si>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</si>
  <si>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</si>
  <si>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</si>
  <si>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</si>
  <si>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</si>
  <si>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</si>
  <si>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</si>
  <si>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</si>
  <si>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</si>
  <si>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</si>
  <si>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</si>
  <si>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</si>
  <si>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</si>
  <si>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</si>
  <si>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</si>
  <si>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</si>
  <si>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</si>
  <si>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</si>
  <si>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</si>
  <si>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</si>
  <si>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</si>
  <si>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</si>
  <si>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</si>
  <si>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</si>
  <si>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</si>
  <si>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</si>
  <si>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</si>
  <si>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</si>
  <si>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</si>
  <si>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</si>
  <si>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</si>
  <si>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</si>
  <si>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</si>
  <si>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</si>
  <si>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</si>
  <si>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</si>
  <si>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</si>
  <si>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</si>
  <si>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</si>
  <si>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</si>
  <si>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</si>
  <si>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</si>
  <si>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</si>
  <si>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</si>
  <si>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</si>
  <si>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</si>
  <si>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</si>
  <si>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</si>
  <si>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</si>
  <si>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</si>
  <si>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</si>
  <si>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</si>
  <si>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</si>
  <si>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</si>
  <si>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</si>
  <si>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</si>
  <si>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</si>
  <si>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</si>
  <si>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</si>
  <si>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</si>
  <si>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</si>
  <si>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</si>
  <si>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</si>
  <si>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</si>
  <si>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</si>
  <si>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</si>
  <si>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</si>
  <si>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</si>
  <si>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</si>
  <si>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</si>
  <si>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</si>
  <si>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</si>
  <si>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</si>
  <si>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</si>
  <si>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</si>
  <si>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</si>
  <si>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</si>
  <si>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</si>
  <si>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</si>
  <si>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</si>
  <si>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</si>
  <si>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</si>
  <si>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</si>
  <si>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</si>
  <si>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</si>
  <si>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</si>
  <si>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</si>
  <si>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</si>
  <si>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</si>
  <si>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</si>
  <si>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</si>
  <si>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</si>
  <si>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</si>
  <si>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</si>
  <si>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</si>
  <si>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</si>
  <si>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</si>
  <si>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</si>
  <si>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</si>
  <si>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</si>
  <si>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</si>
  <si>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</si>
  <si>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</si>
  <si>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</si>
  <si>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</si>
  <si>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</si>
  <si>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</si>
  <si>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</si>
  <si>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</si>
  <si>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</si>
  <si>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</si>
  <si>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</si>
  <si>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</si>
  <si>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</si>
  <si>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</si>
  <si>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</si>
  <si>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</si>
  <si>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</si>
  <si>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</si>
  <si>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</si>
  <si>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</si>
  <si>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</si>
  <si>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</si>
  <si>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</si>
  <si>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</si>
  <si>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</si>
  <si>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</si>
  <si>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</si>
  <si>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</si>
  <si>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</si>
  <si>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</si>
  <si>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</si>
  <si>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</si>
  <si>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</si>
  <si>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</si>
  <si>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</si>
  <si>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</si>
  <si>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</si>
  <si>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</si>
  <si>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</si>
  <si>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</si>
  <si>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</si>
  <si>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</si>
  <si>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</si>
  <si>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</si>
  <si>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</si>
  <si>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</si>
  <si>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</si>
  <si>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</si>
  <si>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</si>
  <si>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</si>
  <si>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</si>
  <si>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</si>
  <si>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</si>
  <si>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</si>
  <si>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</si>
  <si>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</si>
  <si>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</si>
  <si>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</si>
  <si>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</si>
  <si>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</si>
  <si>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</si>
  <si>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</si>
  <si>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</si>
  <si>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</si>
  <si>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</si>
  <si>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</si>
  <si>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</si>
  <si>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</si>
  <si>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</si>
  <si>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</si>
  <si>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</si>
  <si>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</si>
  <si>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</si>
  <si>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</si>
  <si>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</si>
  <si>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</si>
  <si>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</si>
  <si>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</si>
  <si>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</si>
  <si>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</si>
  <si>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</si>
  <si>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</si>
  <si>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</si>
  <si>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</si>
  <si>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</si>
  <si>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</si>
  <si>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</si>
  <si>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</si>
  <si>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</si>
  <si>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</si>
  <si>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</si>
  <si>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</si>
  <si>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</si>
  <si>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</si>
  <si>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</si>
  <si>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</si>
  <si>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</si>
  <si>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</si>
  <si>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</si>
  <si>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</si>
  <si>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</si>
  <si>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</si>
  <si>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</si>
  <si>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</si>
  <si>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</si>
  <si>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</si>
  <si>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</si>
  <si>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</si>
  <si>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</si>
  <si>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</si>
  <si>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</si>
  <si>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</si>
  <si>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</si>
  <si>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</si>
  <si>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</si>
  <si>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</si>
  <si>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</si>
  <si>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</si>
  <si>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</si>
  <si>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</si>
  <si>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</si>
  <si>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</si>
  <si>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</si>
  <si>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</si>
  <si>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</si>
  <si>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</si>
  <si>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</si>
  <si>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</si>
  <si>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</si>
  <si>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</si>
  <si>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</si>
  <si>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</si>
  <si>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</si>
  <si>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</si>
  <si>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</si>
  <si>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</si>
  <si>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</si>
  <si>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</si>
  <si>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</si>
  <si>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</si>
  <si>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</si>
  <si>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</si>
  <si>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</si>
  <si>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</si>
  <si>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</si>
  <si>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</si>
  <si>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</si>
  <si>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</si>
  <si>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</si>
  <si>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</si>
  <si>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</si>
  <si>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</si>
  <si>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</si>
  <si>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</si>
  <si>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</si>
  <si>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</si>
  <si>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</si>
  <si>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</si>
  <si>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</si>
  <si>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</si>
  <si>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</si>
  <si>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</si>
  <si>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</si>
  <si>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</si>
  <si>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</si>
  <si>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</si>
  <si>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</si>
  <si>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</si>
  <si>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</si>
  <si>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</si>
  <si>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</si>
  <si>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</si>
  <si>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</si>
  <si>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</si>
  <si>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</si>
  <si>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</si>
  <si>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</si>
  <si>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</si>
  <si>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</si>
  <si>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</si>
  <si>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</si>
  <si>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</si>
  <si>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</si>
  <si>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</si>
  <si>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</si>
  <si>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</si>
  <si>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</si>
  <si>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</si>
  <si>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</si>
  <si>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</si>
  <si>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</si>
  <si>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</si>
  <si>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</si>
  <si>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</si>
  <si>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</si>
  <si>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</si>
  <si>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</si>
  <si>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</si>
  <si>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</si>
  <si>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</si>
  <si>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</si>
  <si>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</si>
  <si>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</si>
  <si>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</si>
  <si>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</si>
  <si>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</si>
  <si>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</si>
  <si>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</si>
  <si>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</si>
  <si>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</si>
  <si>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</si>
  <si>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</si>
  <si>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</si>
  <si>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</si>
  <si>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</si>
  <si>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</si>
  <si>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</si>
  <si>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</si>
  <si>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</si>
  <si>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</si>
  <si>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</si>
  <si>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</si>
  <si>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</si>
  <si>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</si>
  <si>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</si>
  <si>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</si>
  <si>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</si>
  <si>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</si>
  <si>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</si>
  <si>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</si>
  <si>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</si>
  <si>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</si>
  <si>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</si>
  <si>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</si>
  <si>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</si>
  <si>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</si>
  <si>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</si>
  <si>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</si>
  <si>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</si>
  <si>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</si>
  <si>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</si>
  <si>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</si>
  <si>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</si>
  <si>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</si>
  <si>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</si>
  <si>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</si>
  <si>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</si>
  <si>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</si>
  <si>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</si>
  <si>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</si>
  <si>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</si>
  <si>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</si>
  <si>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</si>
  <si>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</si>
  <si>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</si>
  <si>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</si>
  <si>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</si>
  <si>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</si>
  <si>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</si>
  <si>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</si>
  <si>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</si>
  <si>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</si>
  <si>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</si>
  <si>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</si>
  <si>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</si>
  <si>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</si>
  <si>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</si>
  <si>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</si>
  <si>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</si>
  <si>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</si>
  <si>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</si>
  <si>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</si>
  <si>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</si>
  <si>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</si>
  <si>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</si>
  <si>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</si>
  <si>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</si>
  <si>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</si>
  <si>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</si>
  <si>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</si>
  <si>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</si>
  <si>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</si>
  <si>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</si>
  <si>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</si>
  <si>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</si>
  <si>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</si>
  <si>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</si>
  <si>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</si>
  <si>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</si>
  <si>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</si>
  <si>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</si>
  <si>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</si>
  <si>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</si>
  <si>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</si>
  <si>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</si>
  <si>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</si>
  <si>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</si>
  <si>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</si>
  <si>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</si>
  <si>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</si>
  <si>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</si>
  <si>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</si>
  <si>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</si>
  <si>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</si>
  <si>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</si>
  <si>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</si>
  <si>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</si>
  <si>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</si>
  <si>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</si>
  <si>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</si>
  <si>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</si>
  <si>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</si>
  <si>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</si>
  <si>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</si>
  <si>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</si>
  <si>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</si>
  <si>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</si>
  <si>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</si>
  <si>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</si>
  <si>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</si>
  <si>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</si>
  <si>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</si>
  <si>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</si>
  <si>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</si>
  <si>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</si>
  <si>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</si>
  <si>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</si>
  <si>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</si>
  <si>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</si>
  <si>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</si>
  <si>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</si>
  <si>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</si>
  <si>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</si>
  <si>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</si>
  <si>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</si>
  <si>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</si>
  <si>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</si>
  <si>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</si>
  <si>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</si>
  <si>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</si>
  <si>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</si>
  <si>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</si>
  <si>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</si>
  <si>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</si>
  <si>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</si>
  <si>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</si>
  <si>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</si>
  <si>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</si>
  <si>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</si>
  <si>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</si>
  <si>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</si>
  <si>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</si>
  <si>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</si>
  <si>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</si>
  <si>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</si>
  <si>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</si>
  <si>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</si>
  <si>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</si>
  <si>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</si>
  <si>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</si>
  <si>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</si>
  <si>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</si>
  <si>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</si>
  <si>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</si>
  <si>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</si>
  <si>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</si>
  <si>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</si>
  <si>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</si>
  <si>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</si>
  <si>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</si>
  <si>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</si>
  <si>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</si>
  <si>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</si>
  <si>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</si>
  <si>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</si>
  <si>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</si>
  <si>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</si>
  <si>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</si>
  <si>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</si>
  <si>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</si>
  <si>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</si>
  <si>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</si>
  <si>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</si>
  <si>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</si>
  <si>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</si>
  <si>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</si>
  <si>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</si>
  <si>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</si>
  <si>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</si>
  <si>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</si>
  <si>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</si>
  <si>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</si>
  <si>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</si>
  <si>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</si>
  <si>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</si>
  <si>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</si>
  <si>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</si>
  <si>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</si>
  <si>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</si>
  <si>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</si>
  <si>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</si>
  <si>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</si>
  <si>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</si>
  <si>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</si>
  <si>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</si>
  <si>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</si>
  <si>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</si>
  <si>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</si>
  <si>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</si>
  <si>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</si>
  <si>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</si>
  <si>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</si>
  <si>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</si>
  <si>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</si>
  <si>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</si>
  <si>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</si>
  <si>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</si>
  <si>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</si>
  <si>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</si>
  <si>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</si>
  <si>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</si>
  <si>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</si>
  <si>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</si>
  <si>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</si>
  <si>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</si>
  <si>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</si>
  <si>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</si>
  <si>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</si>
  <si>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</si>
  <si>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</si>
  <si>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</si>
  <si>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</si>
  <si>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</si>
  <si>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</si>
  <si>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</si>
  <si>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</si>
  <si>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</si>
  <si>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</si>
  <si>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</si>
  <si>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</si>
  <si>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</si>
  <si>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</si>
  <si>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</si>
  <si>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</si>
  <si>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</si>
  <si>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</si>
  <si>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</si>
  <si>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</si>
  <si>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</si>
  <si>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</si>
  <si>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</si>
  <si>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</si>
  <si>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</si>
  <si>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</si>
  <si>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</si>
  <si>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</si>
  <si>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</si>
  <si>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</si>
  <si>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</si>
  <si>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</si>
  <si>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</si>
  <si>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</si>
  <si>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</si>
  <si>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</si>
  <si>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</si>
  <si>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</si>
  <si>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</si>
  <si>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</si>
  <si>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</si>
  <si>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</si>
  <si>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</si>
  <si>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</si>
  <si>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</si>
  <si>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</si>
  <si>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</si>
  <si>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</si>
  <si>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</si>
  <si>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</si>
  <si>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</si>
  <si>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</si>
  <si>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</si>
  <si>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</si>
  <si>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</si>
  <si>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</si>
  <si>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</si>
  <si>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</si>
  <si>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</si>
  <si>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</si>
  <si>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</si>
  <si>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</si>
  <si>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</si>
  <si>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</si>
  <si>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</si>
  <si>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</si>
  <si>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</si>
  <si>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</si>
  <si>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</si>
  <si>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</si>
  <si>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</si>
  <si>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</si>
  <si>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</si>
  <si>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</si>
  <si>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</si>
  <si>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</si>
  <si>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</si>
  <si>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</si>
  <si>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</si>
  <si>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</si>
  <si>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</si>
  <si>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</si>
  <si>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</si>
  <si>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</si>
  <si>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</si>
  <si>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</si>
  <si>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</si>
  <si>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</si>
  <si>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</si>
  <si>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</si>
  <si>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</si>
  <si>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</si>
  <si>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</si>
  <si>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</si>
  <si>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</si>
  <si>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</si>
  <si>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</si>
  <si>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</si>
  <si>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</si>
  <si>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</si>
  <si>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</si>
  <si>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</si>
  <si>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</si>
  <si>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</si>
  <si>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</si>
  <si>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</si>
  <si>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</si>
  <si>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</si>
  <si>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</si>
  <si>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</si>
  <si>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</si>
  <si>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</si>
  <si>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</si>
  <si>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</si>
  <si>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</si>
  <si>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</si>
  <si>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</si>
  <si>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</si>
  <si>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</si>
  <si>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</si>
  <si>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</si>
  <si>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</si>
  <si>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</si>
  <si>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</si>
  <si>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</si>
  <si>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</si>
  <si>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</si>
  <si>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</si>
  <si>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</si>
  <si>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</si>
  <si>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</si>
  <si>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</si>
  <si>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</si>
  <si>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</si>
  <si>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</si>
  <si>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</si>
  <si>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</si>
  <si>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</si>
  <si>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</si>
  <si>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</si>
  <si>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</si>
  <si>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</si>
  <si>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</si>
  <si>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</si>
  <si>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</si>
  <si>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</si>
  <si>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</si>
  <si>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</si>
  <si>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</si>
  <si>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</si>
  <si>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</si>
  <si>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</si>
  <si>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</si>
  <si>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</si>
  <si>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</si>
  <si>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</si>
  <si>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</si>
  <si>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</si>
  <si>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</si>
  <si>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</si>
  <si>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</si>
  <si>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</si>
  <si>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</si>
  <si>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</si>
  <si>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</si>
  <si>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</si>
  <si>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</si>
  <si>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</si>
  <si>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</si>
  <si>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</si>
  <si>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</si>
  <si>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</si>
  <si>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</si>
  <si>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</si>
  <si>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</si>
  <si>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</si>
  <si>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</si>
  <si>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</si>
  <si>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</si>
  <si>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</si>
  <si>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</si>
  <si>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</si>
  <si>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</si>
  <si>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</si>
  <si>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</si>
  <si>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</si>
  <si>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</si>
  <si>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</si>
  <si>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</si>
  <si>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</si>
  <si>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</si>
  <si>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</si>
  <si>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</si>
  <si>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</si>
  <si>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</si>
  <si>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</si>
  <si>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</si>
  <si>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</si>
  <si>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</si>
  <si>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</si>
  <si>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</si>
  <si>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</si>
  <si>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</si>
  <si>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</si>
  <si>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</si>
  <si>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</si>
  <si>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</si>
  <si>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</si>
  <si>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</si>
  <si>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</si>
  <si>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</si>
  <si>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</si>
  <si>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</si>
  <si>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</si>
  <si>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</si>
  <si>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</si>
  <si>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</si>
  <si>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</si>
  <si>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</si>
  <si>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</si>
  <si>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</si>
  <si>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</si>
  <si>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</si>
  <si>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</si>
  <si>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</si>
  <si>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</si>
  <si>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</si>
  <si>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</si>
  <si>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</si>
  <si>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</si>
  <si>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</si>
  <si>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</si>
  <si>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</si>
  <si>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</si>
  <si>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</si>
  <si>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</si>
  <si>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</si>
  <si>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</si>
  <si>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</si>
  <si>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</si>
  <si>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</si>
  <si>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</si>
  <si>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</si>
  <si>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</si>
  <si>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</si>
  <si>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</si>
  <si>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</si>
  <si>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</si>
  <si>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</si>
  <si>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</si>
  <si>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</si>
  <si>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</si>
  <si>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</si>
  <si>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</si>
  <si>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</si>
  <si>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</si>
  <si>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</si>
  <si>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</si>
  <si>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</si>
  <si>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</si>
  <si>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</si>
  <si>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</si>
  <si>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</si>
  <si>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</si>
  <si>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</si>
  <si>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</si>
  <si>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</si>
  <si>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</si>
  <si>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</si>
  <si>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</si>
  <si>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</si>
  <si>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</si>
  <si>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</si>
  <si>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</si>
  <si>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</si>
  <si>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</si>
  <si>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</si>
  <si>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</si>
  <si>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</si>
  <si>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</si>
  <si>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</si>
  <si>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</si>
  <si>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</si>
  <si>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</si>
  <si>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</si>
  <si>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</si>
  <si>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</si>
  <si>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</si>
  <si>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</si>
  <si>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</si>
  <si>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</si>
  <si>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</si>
  <si>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</si>
  <si>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</si>
  <si>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</si>
  <si>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</si>
  <si>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</si>
  <si>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</si>
  <si>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</si>
  <si>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</si>
  <si>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</si>
  <si>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</si>
  <si>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</si>
  <si>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</si>
  <si>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</si>
  <si>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</si>
  <si>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</si>
  <si>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</si>
  <si>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</si>
  <si>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</si>
  <si>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</si>
  <si>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</si>
  <si>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</si>
  <si>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</si>
  <si>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</si>
  <si>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</si>
  <si>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</si>
  <si>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</si>
  <si>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</si>
  <si>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</si>
  <si>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</si>
  <si>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</si>
  <si>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</si>
  <si>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</si>
  <si>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</si>
  <si>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</si>
  <si>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</si>
  <si>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</si>
  <si>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</si>
  <si>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</si>
  <si>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</si>
  <si>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</si>
  <si>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</si>
  <si>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</si>
  <si>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</si>
  <si>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</si>
  <si>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</si>
  <si>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</si>
  <si>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</si>
  <si>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</si>
  <si>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</si>
  <si>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</si>
  <si>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</si>
  <si>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</si>
  <si>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</si>
  <si>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</si>
  <si>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</si>
  <si>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</si>
  <si>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</si>
  <si>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</si>
  <si>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</si>
  <si>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</si>
  <si>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</si>
  <si>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</si>
  <si>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</si>
  <si>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</si>
  <si>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</si>
  <si>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</si>
  <si>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</si>
  <si>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</si>
  <si>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</si>
  <si>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</si>
  <si>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</si>
  <si>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</si>
  <si>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</si>
  <si>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</si>
  <si>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</si>
  <si>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</si>
  <si>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</si>
  <si>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</si>
  <si>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</si>
  <si>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</si>
  <si>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</si>
  <si>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</si>
  <si>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</si>
  <si>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</si>
  <si>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</si>
  <si>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</si>
  <si>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</si>
  <si>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</si>
  <si>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</si>
  <si>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</si>
  <si>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</si>
  <si>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</si>
  <si>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</si>
  <si>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</si>
  <si>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</si>
  <si>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</si>
  <si>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</si>
  <si>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</si>
  <si>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</si>
  <si>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</si>
  <si>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</si>
  <si>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</si>
  <si>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</si>
  <si>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</si>
  <si>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</si>
  <si>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</si>
  <si>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</si>
  <si>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</si>
  <si>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</si>
  <si>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</si>
  <si>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</si>
  <si>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</si>
  <si>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</si>
  <si>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</si>
  <si>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</si>
  <si>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</si>
  <si>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</si>
  <si>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</si>
  <si>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</si>
  <si>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</si>
  <si>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</si>
  <si>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</si>
  <si>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</si>
  <si>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</si>
  <si>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</si>
  <si>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</si>
  <si>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</si>
  <si>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</si>
  <si>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</si>
  <si>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</si>
  <si>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</si>
  <si>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</si>
  <si>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</si>
  <si>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</si>
  <si>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</si>
  <si>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</si>
  <si>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</si>
  <si>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</si>
  <si>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</si>
  <si>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</si>
  <si>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</si>
  <si>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</si>
  <si>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</si>
  <si>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</si>
  <si>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</si>
  <si>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</si>
  <si>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</si>
  <si>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</si>
  <si>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</si>
  <si>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</si>
  <si>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</si>
  <si>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</si>
  <si>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</si>
  <si>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</si>
  <si>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</si>
  <si>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</si>
  <si>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</si>
  <si>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</si>
  <si>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</si>
  <si>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</si>
  <si>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</si>
  <si>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</si>
  <si>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</si>
  <si>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</si>
  <si>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</si>
  <si>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</si>
  <si>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</si>
  <si>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</si>
  <si>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</si>
  <si>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</si>
  <si>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</si>
  <si>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</si>
  <si>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</si>
  <si>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</si>
  <si>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</si>
  <si>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</si>
  <si>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</si>
  <si>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</si>
  <si>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</si>
  <si>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</si>
  <si>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</si>
  <si>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</si>
  <si>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</si>
  <si>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</si>
  <si>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</si>
  <si>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</si>
  <si>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</si>
  <si>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</si>
  <si>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</si>
  <si>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</si>
  <si>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</si>
  <si>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</si>
  <si>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</si>
  <si>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</si>
  <si>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</si>
  <si>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</si>
  <si>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</si>
  <si>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</si>
  <si>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</si>
  <si>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</si>
  <si>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</si>
  <si>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</si>
  <si>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</si>
  <si>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</si>
  <si>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</si>
  <si>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</si>
  <si>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</si>
  <si>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</si>
  <si>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</si>
  <si>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</si>
  <si>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</si>
  <si>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</si>
  <si>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</si>
  <si>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</si>
  <si>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</si>
  <si>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</si>
  <si>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</si>
  <si>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</si>
  <si>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</si>
  <si>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</si>
  <si>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</si>
  <si>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</si>
  <si>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</si>
  <si>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</si>
  <si>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</si>
  <si>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</si>
  <si>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</si>
  <si>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</si>
  <si>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</si>
  <si>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</si>
  <si>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</si>
  <si>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</si>
  <si>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</si>
  <si>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</si>
  <si>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</si>
  <si>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</si>
  <si>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</si>
  <si>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</si>
  <si>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</si>
  <si>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</si>
  <si>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</si>
  <si>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</si>
  <si>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</si>
  <si>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</si>
  <si>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</si>
  <si>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</si>
  <si>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</si>
  <si>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</si>
  <si>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</si>
  <si>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</si>
  <si>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</si>
  <si>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</si>
  <si>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</si>
  <si>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</si>
  <si>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</si>
  <si>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</si>
  <si>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</si>
  <si>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</si>
  <si>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</si>
  <si>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</si>
  <si>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</si>
  <si>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</si>
  <si>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</si>
  <si>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</si>
  <si>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</si>
  <si>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</si>
  <si>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</si>
  <si>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</si>
  <si>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</si>
  <si>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</si>
  <si>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</si>
  <si>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</si>
  <si>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</si>
  <si>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</si>
  <si>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</si>
  <si>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</si>
  <si>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</si>
  <si>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</si>
  <si>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</si>
  <si>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</si>
  <si>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</si>
  <si>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</si>
  <si>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</si>
  <si>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</si>
  <si>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</si>
  <si>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</si>
  <si>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</si>
  <si>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</si>
  <si>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</si>
  <si>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</si>
  <si>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</si>
  <si>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</si>
  <si>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</si>
  <si>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</si>
  <si>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</si>
  <si>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</si>
  <si>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</si>
  <si>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</si>
  <si>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</si>
  <si>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</si>
  <si>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</si>
  <si>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</si>
  <si>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</si>
  <si>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</si>
  <si>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</si>
  <si>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</si>
  <si>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</si>
  <si>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</si>
  <si>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</si>
  <si>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</si>
  <si>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</si>
  <si>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</si>
  <si>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</si>
  <si>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</si>
  <si>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</si>
  <si>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</si>
  <si>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</si>
  <si>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</si>
  <si>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</si>
  <si>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</si>
  <si>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</si>
  <si>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</si>
  <si>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</si>
  <si>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</si>
  <si>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</si>
  <si>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</si>
  <si>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</si>
  <si>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</si>
  <si>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</si>
  <si>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</si>
  <si>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</si>
  <si>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</si>
  <si>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</si>
  <si>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</si>
  <si>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</si>
  <si>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</si>
  <si>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</si>
  <si>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</si>
  <si>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</si>
  <si>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</si>
  <si>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</si>
  <si>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</si>
  <si>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</si>
  <si>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</si>
  <si>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</si>
  <si>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</si>
  <si>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</si>
  <si>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</si>
  <si>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</si>
  <si>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</si>
  <si>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</si>
  <si>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</si>
  <si>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</si>
  <si>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</si>
  <si>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</si>
  <si>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</si>
  <si>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</si>
  <si>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</si>
  <si>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</si>
  <si>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</si>
  <si>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</si>
  <si>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</si>
  <si>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</si>
  <si>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</si>
  <si>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</si>
  <si>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</si>
  <si>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</si>
  <si>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</si>
  <si>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</si>
  <si>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</si>
  <si>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</si>
  <si>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</si>
  <si>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</si>
  <si>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</si>
  <si>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</si>
  <si>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</si>
  <si>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</si>
  <si>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</si>
  <si>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</si>
  <si>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</si>
  <si>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</si>
  <si>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</si>
  <si>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</si>
  <si>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</si>
  <si>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</si>
  <si>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</si>
  <si>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</si>
  <si>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</si>
  <si>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</si>
  <si>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</si>
  <si>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</si>
  <si>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</si>
  <si>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</si>
  <si>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</si>
  <si>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</si>
  <si>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</si>
  <si>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</si>
  <si>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</si>
  <si>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</si>
  <si>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</si>
  <si>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</si>
  <si>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</si>
  <si>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</si>
  <si>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</si>
  <si>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</si>
  <si>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</si>
  <si>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</si>
  <si>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</si>
  <si>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</si>
  <si>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</si>
  <si>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</si>
  <si>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</si>
  <si>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</si>
  <si>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</si>
  <si>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</si>
  <si>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</si>
  <si>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</si>
  <si>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</si>
  <si>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</si>
  <si>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</si>
  <si>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</si>
  <si>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</si>
  <si>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</si>
  <si>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</si>
  <si>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</si>
  <si>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</si>
  <si>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</si>
  <si>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</si>
  <si>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</si>
  <si>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</si>
  <si>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</si>
  <si>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</si>
  <si>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</si>
  <si>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</si>
  <si>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</si>
  <si>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</si>
  <si>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</si>
  <si>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</si>
  <si>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</si>
  <si>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</si>
  <si>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</si>
  <si>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</si>
  <si>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</si>
  <si>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</si>
  <si>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</si>
  <si>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</si>
  <si>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</si>
  <si>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</si>
  <si>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</si>
  <si>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</si>
  <si>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</si>
  <si>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</si>
  <si>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</si>
  <si>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</si>
  <si>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</si>
  <si>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</si>
  <si>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</si>
  <si>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</si>
  <si>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</si>
  <si>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</si>
  <si>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</si>
  <si>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</si>
  <si>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</si>
  <si>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</si>
  <si>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</si>
  <si>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</si>
  <si>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</si>
  <si>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</si>
  <si>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</si>
  <si>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</si>
  <si>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</si>
  <si>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</si>
  <si>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</si>
  <si>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</si>
  <si>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</si>
  <si>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</si>
  <si>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</si>
  <si>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</si>
  <si>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</si>
  <si>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</si>
  <si>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</si>
  <si>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</si>
  <si>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</si>
  <si>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</si>
  <si>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</si>
  <si>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</si>
  <si>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</si>
  <si>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</si>
  <si>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</si>
  <si>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</si>
  <si>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</si>
  <si>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</si>
  <si>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</si>
  <si>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</si>
  <si>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</si>
  <si>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</si>
  <si>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</si>
  <si>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</si>
  <si>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</si>
  <si>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</si>
  <si>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</si>
  <si>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</si>
  <si>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</si>
  <si>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</si>
  <si>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</si>
  <si>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</si>
  <si>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</si>
  <si>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</si>
  <si>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</si>
  <si>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</si>
  <si>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</si>
  <si>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</si>
  <si>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</si>
  <si>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</si>
  <si>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</si>
  <si>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</si>
  <si>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</si>
  <si>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</si>
  <si>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</si>
  <si>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</si>
  <si>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</si>
  <si>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</si>
  <si>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</si>
  <si>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</si>
  <si>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</si>
  <si>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</si>
  <si>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</si>
  <si>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</si>
  <si>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</si>
  <si>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</si>
  <si>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</si>
  <si>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</si>
  <si>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</si>
  <si>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</si>
  <si>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</si>
  <si>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</si>
  <si>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</si>
  <si>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</si>
  <si>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</si>
  <si>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</si>
  <si>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</si>
  <si>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</si>
  <si>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</si>
  <si>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</si>
  <si>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</si>
  <si>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</si>
  <si>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</si>
  <si>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</si>
  <si>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</si>
  <si>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</si>
  <si>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</si>
  <si>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</si>
  <si>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</si>
  <si>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</si>
  <si>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</si>
  <si>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</si>
  <si>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</si>
  <si>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</si>
  <si>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</si>
  <si>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</si>
  <si>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</si>
  <si>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</si>
  <si>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</si>
  <si>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</si>
  <si>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</si>
  <si>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</si>
  <si>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</si>
  <si>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</si>
  <si>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</si>
  <si>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</si>
  <si>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</si>
  <si>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</si>
  <si>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</si>
  <si>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</si>
  <si>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</si>
  <si>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</si>
  <si>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</si>
  <si>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</si>
  <si>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</si>
  <si>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</si>
  <si>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</si>
  <si>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</si>
  <si>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</si>
  <si>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</si>
  <si>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</si>
  <si>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</si>
  <si>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</si>
  <si>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</si>
  <si>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</si>
  <si>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</si>
  <si>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</si>
  <si>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</si>
  <si>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</si>
  <si>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</si>
  <si>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</si>
  <si>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</si>
  <si>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</si>
  <si>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</si>
  <si>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</si>
  <si>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</si>
  <si>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</si>
  <si>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</si>
  <si>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</si>
  <si>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</si>
  <si>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</si>
  <si>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</si>
  <si>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</si>
  <si>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</si>
  <si>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</si>
  <si>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</si>
  <si>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</si>
  <si>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</si>
  <si>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</si>
  <si>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</si>
  <si>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</si>
  <si>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</si>
  <si>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</si>
  <si>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</si>
  <si>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</si>
  <si>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</si>
  <si>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</si>
  <si>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</si>
  <si>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</si>
  <si>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</si>
  <si>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</si>
  <si>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</si>
  <si>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</si>
  <si>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</si>
  <si>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</si>
  <si>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</si>
  <si>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</si>
  <si>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</si>
  <si>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</si>
  <si>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</si>
  <si>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</si>
  <si>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</si>
  <si>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</si>
  <si>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</si>
  <si>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</si>
  <si>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</si>
  <si>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</si>
  <si>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</si>
  <si>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</si>
  <si>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</si>
  <si>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</si>
  <si>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</si>
  <si>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</si>
  <si>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</si>
  <si>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</si>
  <si>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</si>
  <si>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</si>
  <si>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</si>
  <si>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</si>
  <si>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</si>
  <si>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</si>
  <si>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</si>
  <si>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</si>
  <si>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</si>
  <si>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</si>
  <si>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</si>
  <si>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</si>
  <si>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</si>
  <si>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</si>
  <si>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</si>
  <si>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</si>
  <si>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</si>
  <si>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</si>
  <si>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</si>
  <si>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</si>
  <si>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</si>
  <si>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</si>
  <si>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</si>
  <si>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</si>
  <si>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</si>
  <si>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</si>
  <si>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</si>
  <si>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</si>
  <si>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</si>
  <si>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</si>
  <si>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</si>
  <si>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</si>
  <si>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</si>
  <si>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</si>
  <si>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</si>
  <si>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</si>
  <si>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</si>
  <si>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</si>
  <si>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</si>
  <si>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</si>
  <si>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</si>
  <si>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</si>
  <si>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</si>
  <si>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</si>
  <si>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</si>
  <si>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</si>
  <si>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</si>
  <si>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</si>
  <si>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</si>
  <si>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</si>
  <si>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</si>
  <si>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</si>
  <si>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</si>
  <si>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</si>
  <si>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</si>
  <si>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</si>
  <si>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</si>
  <si>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</si>
  <si>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</si>
  <si>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</si>
  <si>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</si>
  <si>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</si>
  <si>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</si>
  <si>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</si>
  <si>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</si>
  <si>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</si>
  <si>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</si>
  <si>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</si>
  <si>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</si>
  <si>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</si>
  <si>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</si>
  <si>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</si>
  <si>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</si>
  <si>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</si>
  <si>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</si>
  <si>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</si>
  <si>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</si>
  <si>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</si>
  <si>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</si>
  <si>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</si>
  <si>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</si>
  <si>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</si>
  <si>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</si>
  <si>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</si>
  <si>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</si>
  <si>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</si>
  <si>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</si>
  <si>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</si>
  <si>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</si>
  <si>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</si>
  <si>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</si>
  <si>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</si>
  <si>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</si>
  <si>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</si>
  <si>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</si>
  <si>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</si>
  <si>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</si>
  <si>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</si>
  <si>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</si>
  <si>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</si>
  <si>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</si>
  <si>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</si>
  <si>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</si>
  <si>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</si>
  <si>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</si>
  <si>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</si>
  <si>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</si>
  <si>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</si>
  <si>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</si>
  <si>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</si>
  <si>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</si>
  <si>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</si>
  <si>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</si>
  <si>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</si>
  <si>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</si>
  <si>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</si>
  <si>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</si>
  <si>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</si>
  <si>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</si>
  <si>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</si>
  <si>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</si>
  <si>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</si>
  <si>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</si>
  <si>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</si>
  <si>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</si>
  <si>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</si>
  <si>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</si>
  <si>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</si>
  <si>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</si>
  <si>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</si>
  <si>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</si>
  <si>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</si>
  <si>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</si>
  <si>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</si>
  <si>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</si>
  <si>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</si>
  <si>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</si>
  <si>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</si>
  <si>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</si>
  <si>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</si>
  <si>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</si>
  <si>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</si>
  <si>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</si>
  <si>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</si>
  <si>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</si>
  <si>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</si>
  <si>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</si>
  <si>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</si>
  <si>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</si>
  <si>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</si>
  <si>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</si>
  <si>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</si>
  <si>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</si>
  <si>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</si>
  <si>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</si>
  <si>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</si>
  <si>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</si>
  <si>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</si>
  <si>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</si>
  <si>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</si>
  <si>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</si>
  <si>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</si>
  <si>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</si>
  <si>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</si>
  <si>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</si>
  <si>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</si>
  <si>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</si>
  <si>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</si>
  <si>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</si>
  <si>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</si>
  <si>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</si>
  <si>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</si>
  <si>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</si>
  <si>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</si>
  <si>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</si>
  <si>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</si>
  <si>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</si>
  <si>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</si>
  <si>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</si>
  <si>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</si>
  <si>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</si>
  <si>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</si>
  <si>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</si>
  <si>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</si>
  <si>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</si>
  <si>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</si>
  <si>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</si>
  <si>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</si>
  <si>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</si>
  <si>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</si>
  <si>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</si>
  <si>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</si>
  <si>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</si>
  <si>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</si>
  <si>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</si>
  <si>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</si>
  <si>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</si>
  <si>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</si>
  <si>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</si>
  <si>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</si>
  <si>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</si>
  <si>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</si>
  <si>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</si>
  <si>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</si>
  <si>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</si>
  <si>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</si>
  <si>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</si>
  <si>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</si>
  <si>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</si>
  <si>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</si>
  <si>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</si>
  <si>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</si>
  <si>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</si>
  <si>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</si>
  <si>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</si>
  <si>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</si>
  <si>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</si>
  <si>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</si>
  <si>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</si>
  <si>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</si>
  <si>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</si>
  <si>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</si>
  <si>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</si>
  <si>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</si>
  <si>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</si>
  <si>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</si>
  <si>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</si>
  <si>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</si>
  <si>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</si>
  <si>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</si>
  <si>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</si>
  <si>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</si>
  <si>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</si>
  <si>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</si>
  <si>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</si>
  <si>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</si>
  <si>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</si>
  <si>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</si>
  <si>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</si>
  <si>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</si>
  <si>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</si>
  <si>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</si>
  <si>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</si>
  <si>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</si>
  <si>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</si>
  <si>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</si>
  <si>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</si>
  <si>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</si>
  <si>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</si>
  <si>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</si>
  <si>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</si>
  <si>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</si>
  <si>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</si>
  <si>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</si>
  <si>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</si>
  <si>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</si>
  <si>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</si>
  <si>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</si>
  <si>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</si>
  <si>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</si>
  <si>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</si>
  <si>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</si>
  <si>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</si>
  <si>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</si>
  <si>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</si>
  <si>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</si>
  <si>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</si>
  <si>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</si>
  <si>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</si>
  <si>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</si>
  <si>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</si>
  <si>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</si>
  <si>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</si>
  <si>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</si>
  <si>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</si>
  <si>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</si>
  <si>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</si>
  <si>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</si>
  <si>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</si>
  <si>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</si>
  <si>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</si>
  <si>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</si>
  <si>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</si>
  <si>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</si>
  <si>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</si>
  <si>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</si>
  <si>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</si>
  <si>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</si>
  <si>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</si>
  <si>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</si>
  <si>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</si>
  <si>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</si>
  <si>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</si>
  <si>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</si>
  <si>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</si>
  <si>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</si>
  <si>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</si>
  <si>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</si>
  <si>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</si>
  <si>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</si>
  <si>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</si>
  <si>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</si>
  <si>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</si>
  <si>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</si>
  <si>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</si>
  <si>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</si>
  <si>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</si>
  <si>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</si>
  <si>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</si>
  <si>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</si>
  <si>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</si>
  <si>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</si>
  <si>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</si>
  <si>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</si>
  <si>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</si>
  <si>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</si>
  <si>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</si>
  <si>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</si>
  <si>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</si>
  <si>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</si>
  <si>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</si>
  <si>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</si>
  <si>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</si>
  <si>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</si>
  <si>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</si>
  <si>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</si>
  <si>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</si>
  <si>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</si>
  <si>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</si>
  <si>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</si>
  <si>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</si>
  <si>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</si>
  <si>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</si>
  <si>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</si>
  <si>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</si>
  <si>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</si>
  <si>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</si>
  <si>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</si>
  <si>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</si>
  <si>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</si>
  <si>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</si>
  <si>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</si>
  <si>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</si>
  <si>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</si>
  <si>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</si>
  <si>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</si>
  <si>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</si>
  <si>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</si>
  <si>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</si>
  <si>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</si>
  <si>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</si>
  <si>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</si>
  <si>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</si>
  <si>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</si>
  <si>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</si>
  <si>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</si>
  <si>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</si>
  <si>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</si>
  <si>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</si>
  <si>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</si>
  <si>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</si>
  <si>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</si>
  <si>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</si>
  <si>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</si>
  <si>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</si>
  <si>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</si>
  <si>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</si>
  <si>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</si>
  <si>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</si>
  <si>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</si>
  <si>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</si>
  <si>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</si>
  <si>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</si>
  <si>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</si>
  <si>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</si>
  <si>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</si>
  <si>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</si>
  <si>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</si>
  <si>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</si>
  <si>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</si>
  <si>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</si>
  <si>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</si>
  <si>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</si>
  <si>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</si>
  <si>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</si>
  <si>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</si>
  <si>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</si>
  <si>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</si>
  <si>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</si>
  <si>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</si>
  <si>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</si>
  <si>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</si>
  <si>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</si>
  <si>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</si>
  <si>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</si>
  <si>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</si>
  <si>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</si>
  <si>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</si>
  <si>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</si>
  <si>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</si>
  <si>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</si>
  <si>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</si>
  <si>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</si>
  <si>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</si>
  <si>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</si>
  <si>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</si>
  <si>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</si>
  <si>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</si>
  <si>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</si>
  <si>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</si>
  <si>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</si>
  <si>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</si>
  <si>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</si>
  <si>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</si>
  <si>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</si>
  <si>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</si>
  <si>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</si>
  <si>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</si>
  <si>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</si>
  <si>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</si>
  <si>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</si>
  <si>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</si>
  <si>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</si>
  <si>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</si>
  <si>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</si>
  <si>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</si>
  <si>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</si>
  <si>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</si>
  <si>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</si>
  <si>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</si>
  <si>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</si>
  <si>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</si>
  <si>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</si>
  <si>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</si>
  <si>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</si>
  <si>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</si>
  <si>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</si>
  <si>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</si>
  <si>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</si>
  <si>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</si>
  <si>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</si>
  <si>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</si>
  <si>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</si>
  <si>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</si>
  <si>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</si>
  <si>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</si>
  <si>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</si>
  <si>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</si>
  <si>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</si>
  <si>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</si>
  <si>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</si>
  <si>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</si>
  <si>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</si>
  <si>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</si>
  <si>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</si>
  <si>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</si>
  <si>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</si>
  <si>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</si>
  <si>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</si>
  <si>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</si>
  <si>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</si>
  <si>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</si>
  <si>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</si>
  <si>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</si>
  <si>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</si>
  <si>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</si>
  <si>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</si>
  <si>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</si>
  <si>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</si>
  <si>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</si>
  <si>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</si>
  <si>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</si>
  <si>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</si>
  <si>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</si>
  <si>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</si>
  <si>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</si>
  <si>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</si>
  <si>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</si>
  <si>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</si>
  <si>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</si>
  <si>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</si>
  <si>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</si>
  <si>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</si>
  <si>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</si>
  <si>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</si>
  <si>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</si>
  <si>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</si>
  <si>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</si>
  <si>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</si>
  <si>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</si>
  <si>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</si>
  <si>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</si>
  <si>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</si>
  <si>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</si>
  <si>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</si>
  <si>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</si>
  <si>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</si>
  <si>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</si>
  <si>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</si>
  <si>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</si>
  <si>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</si>
  <si>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</si>
  <si>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</si>
  <si>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</si>
  <si>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</si>
  <si>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</si>
  <si>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</si>
  <si>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</si>
  <si>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</si>
  <si>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</si>
  <si>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</si>
  <si>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</si>
  <si>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</si>
  <si>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</si>
  <si>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</si>
  <si>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</si>
  <si>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</si>
  <si>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</si>
  <si>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</si>
  <si>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</si>
  <si>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</si>
  <si>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</si>
  <si>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</si>
  <si>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</si>
  <si>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</si>
  <si>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</si>
  <si>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</si>
  <si>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</si>
  <si>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</si>
  <si>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</si>
  <si>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</si>
  <si>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</si>
  <si>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</si>
  <si>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</si>
  <si>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</si>
  <si>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</si>
  <si>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</si>
  <si>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</si>
  <si>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</si>
  <si>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</si>
  <si>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</si>
  <si>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</si>
  <si>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</si>
  <si>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</si>
  <si>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</si>
  <si>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</si>
  <si>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</si>
  <si>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</si>
  <si>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</si>
  <si>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</si>
  <si>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</si>
  <si>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</si>
  <si>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</si>
  <si>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</si>
  <si>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</si>
  <si>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</si>
  <si>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</si>
  <si>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</si>
  <si>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</si>
  <si>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</si>
  <si>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</si>
  <si>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</si>
  <si>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</si>
  <si>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</si>
  <si>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</si>
  <si>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</si>
  <si>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</si>
  <si>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</si>
  <si>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</si>
  <si>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</si>
  <si>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</si>
  <si>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</si>
  <si>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</si>
  <si>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</si>
  <si>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</si>
  <si>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</si>
  <si>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</si>
  <si>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</si>
  <si>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</si>
  <si>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</si>
  <si>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</si>
  <si>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</si>
  <si>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</si>
  <si>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</si>
  <si>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</si>
  <si>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</si>
  <si>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</si>
  <si>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</si>
  <si>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</si>
  <si>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</si>
  <si>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</si>
  <si>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</si>
  <si>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</si>
  <si>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</si>
  <si>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</si>
  <si>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</si>
  <si>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</si>
  <si>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</si>
  <si>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</si>
  <si>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</si>
  <si>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</si>
  <si>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</si>
  <si>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</si>
  <si>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</si>
  <si>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</si>
  <si>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</si>
  <si>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</si>
  <si>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</si>
  <si>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</si>
  <si>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</si>
  <si>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</si>
  <si>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</si>
  <si>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</si>
  <si>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</si>
  <si>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</si>
  <si>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</si>
  <si>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</si>
  <si>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</si>
  <si>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</si>
  <si>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</si>
  <si>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</si>
  <si>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</si>
  <si>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</si>
  <si>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</si>
  <si>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</si>
  <si>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</si>
  <si>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</si>
  <si>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</si>
  <si>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</si>
  <si>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</si>
  <si>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</si>
  <si>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</si>
  <si>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</si>
  <si>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</si>
  <si>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</si>
  <si>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</si>
  <si>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</si>
  <si>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</si>
  <si>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</si>
  <si>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</si>
  <si>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</si>
  <si>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</si>
  <si>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</si>
  <si>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</si>
  <si>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</si>
  <si>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</si>
  <si>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</si>
  <si>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</si>
  <si>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</si>
  <si>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</si>
  <si>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</si>
  <si>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</si>
  <si>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</si>
  <si>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</si>
  <si>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</si>
  <si>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</si>
  <si>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</si>
  <si>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</si>
  <si>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</si>
  <si>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</si>
  <si>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</si>
  <si>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</si>
  <si>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</si>
  <si>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</si>
  <si>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</si>
  <si>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</si>
  <si>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</si>
  <si>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</si>
  <si>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</si>
  <si>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</si>
  <si>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</si>
  <si>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</si>
  <si>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</si>
  <si>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</si>
  <si>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</si>
  <si>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</si>
  <si>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</si>
  <si>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</si>
  <si>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</si>
  <si>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</si>
  <si>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</si>
  <si>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</si>
  <si>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</si>
  <si>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</si>
  <si>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</si>
  <si>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</si>
  <si>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</si>
  <si>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</si>
  <si>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</si>
  <si>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</si>
  <si>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</si>
  <si>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</si>
  <si>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</si>
  <si>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</si>
  <si>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</si>
  <si>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</si>
  <si>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</si>
  <si>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</si>
  <si>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</si>
  <si>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</si>
  <si>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</si>
  <si>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</si>
  <si>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</si>
  <si>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</si>
  <si>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</si>
  <si>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</si>
  <si>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</si>
  <si>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</si>
  <si>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</si>
  <si>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</si>
  <si>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</si>
  <si>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</si>
  <si>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</si>
  <si>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</si>
  <si>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</si>
  <si>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</si>
  <si>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</si>
  <si>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</si>
  <si>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</si>
  <si>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</si>
  <si>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</si>
  <si>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</si>
  <si>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</si>
  <si>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</si>
  <si>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</si>
  <si>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</si>
  <si>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</si>
  <si>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</si>
  <si>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</si>
  <si>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</si>
  <si>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</si>
  <si>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</si>
  <si>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</si>
  <si>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</si>
  <si>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</si>
  <si>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</si>
  <si>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</si>
  <si>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</si>
  <si>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</si>
  <si>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</si>
  <si>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</si>
  <si>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</si>
  <si>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</si>
  <si>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</si>
  <si>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</si>
  <si>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</si>
  <si>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</si>
  <si>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</si>
  <si>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</si>
  <si>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</si>
  <si>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</si>
  <si>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</si>
  <si>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</si>
  <si>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</si>
  <si>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</si>
  <si>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</si>
  <si>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</si>
  <si>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</si>
  <si>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</si>
  <si>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</si>
  <si>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</si>
  <si>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</si>
  <si>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</si>
  <si>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</si>
  <si>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</si>
  <si>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</si>
  <si>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</si>
  <si>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</si>
  <si>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</si>
  <si>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</si>
  <si>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</si>
  <si>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</si>
  <si>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</si>
  <si>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</si>
  <si>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</si>
  <si>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</si>
  <si>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</si>
  <si>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</si>
  <si>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</si>
  <si>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</si>
  <si>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</si>
  <si>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</si>
  <si>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</si>
  <si>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</si>
  <si>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</si>
  <si>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</si>
  <si>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</si>
  <si>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</si>
  <si>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</si>
  <si>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</si>
  <si>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</si>
  <si>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</si>
  <si>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</si>
  <si>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</si>
  <si>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</si>
  <si>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</si>
  <si>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</si>
  <si>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</si>
  <si>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</si>
  <si>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</si>
  <si>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</si>
  <si>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</si>
  <si>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</si>
  <si>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</si>
  <si>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</si>
  <si>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</si>
  <si>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</si>
  <si>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</si>
  <si>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</si>
  <si>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</si>
  <si>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</si>
  <si>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</si>
  <si>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</si>
  <si>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</si>
  <si>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</si>
  <si>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</si>
  <si>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</si>
  <si>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</si>
  <si>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</si>
  <si>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</si>
  <si>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</si>
  <si>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</si>
  <si>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</si>
  <si>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</si>
  <si>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</si>
  <si>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</si>
  <si>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</si>
  <si>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</si>
  <si>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</si>
  <si>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</si>
  <si>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</si>
  <si>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</si>
  <si>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</si>
  <si>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</si>
  <si>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</si>
  <si>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</si>
  <si>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</si>
  <si>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</si>
  <si>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</si>
  <si>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</si>
  <si>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</si>
  <si>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</si>
  <si>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</si>
  <si>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</si>
  <si>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</si>
  <si>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</si>
  <si>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</si>
  <si>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</si>
  <si>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</si>
  <si>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</si>
  <si>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</si>
  <si>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</si>
  <si>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</si>
  <si>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</si>
  <si>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</si>
  <si>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</si>
  <si>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</si>
  <si>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</si>
  <si>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</si>
  <si>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</si>
  <si>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</si>
  <si>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</si>
  <si>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</si>
  <si>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</si>
  <si>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</si>
  <si>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</si>
  <si>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</si>
  <si>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</si>
  <si>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</si>
  <si>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</si>
  <si>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</si>
  <si>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</si>
  <si>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</si>
  <si>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</si>
  <si>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</si>
  <si>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</si>
  <si>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</si>
  <si>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</si>
  <si>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</si>
  <si>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</si>
  <si>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</si>
  <si>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</si>
  <si>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</si>
  <si>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</si>
  <si>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</si>
  <si>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</si>
  <si>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</si>
  <si>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</si>
  <si>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</si>
  <si>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</si>
  <si>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</si>
  <si>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</si>
  <si>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</si>
  <si>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</si>
  <si>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</si>
  <si>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</si>
  <si>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</si>
  <si>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</si>
  <si>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</si>
  <si>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</si>
  <si>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</si>
  <si>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</si>
  <si>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</si>
  <si>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</si>
  <si>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</si>
  <si>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</si>
  <si>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</si>
  <si>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</si>
  <si>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</si>
  <si>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</si>
  <si>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</si>
  <si>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</si>
  <si>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</si>
  <si>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</si>
  <si>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</si>
  <si>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</si>
  <si>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</si>
  <si>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</si>
  <si>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</si>
  <si>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</si>
  <si>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</si>
  <si>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</si>
  <si>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</si>
  <si>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</si>
  <si>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</si>
  <si>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</si>
  <si>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</si>
  <si>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</si>
  <si>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</si>
  <si>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</si>
  <si>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</si>
  <si>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</si>
  <si>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</si>
  <si>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</si>
  <si>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</si>
  <si>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</si>
  <si>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</si>
  <si>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</si>
  <si>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</si>
  <si>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</si>
  <si>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</si>
  <si>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</si>
  <si>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</si>
  <si>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</si>
  <si>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</si>
  <si>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</si>
  <si>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</si>
  <si>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</si>
  <si>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</si>
  <si>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</si>
  <si>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</si>
  <si>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</si>
  <si>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</si>
  <si>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</si>
  <si>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</si>
  <si>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</si>
  <si>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</si>
  <si>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</si>
  <si>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</si>
  <si>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</si>
  <si>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</si>
  <si>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</si>
  <si>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</si>
  <si>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</si>
  <si>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</si>
  <si>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</si>
  <si>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</si>
  <si>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</si>
  <si>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</si>
  <si>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</si>
  <si>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</si>
  <si>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</si>
  <si>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</si>
  <si>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</si>
  <si>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</si>
  <si>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</si>
  <si>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</si>
  <si>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</si>
  <si>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</si>
  <si>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</si>
  <si>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</si>
  <si>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</si>
  <si>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</si>
  <si>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</si>
  <si>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</si>
  <si>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</si>
  <si>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</si>
  <si>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</si>
  <si>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</si>
  <si>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</si>
  <si>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</si>
  <si>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</si>
  <si>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</si>
  <si>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</si>
  <si>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</si>
  <si>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</si>
  <si>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</si>
  <si>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</si>
  <si>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</si>
  <si>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</si>
  <si>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</si>
  <si>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</si>
  <si>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</si>
  <si>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</si>
  <si>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</si>
  <si>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</si>
  <si>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</si>
  <si>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</si>
  <si>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</si>
  <si>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</si>
  <si>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</si>
  <si>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</si>
  <si>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</si>
  <si>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</si>
  <si>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</si>
  <si>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</si>
  <si>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</si>
  <si>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</si>
  <si>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</si>
  <si>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</si>
  <si>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</si>
  <si>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</si>
  <si>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</si>
  <si>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</si>
  <si>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</si>
  <si>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</si>
  <si>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</si>
  <si>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</si>
  <si>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</si>
  <si>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</si>
  <si>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</si>
  <si>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</si>
  <si>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</si>
  <si>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</si>
  <si>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</si>
  <si>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</si>
  <si>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</si>
  <si>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</si>
  <si>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</si>
  <si>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</si>
  <si>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</si>
  <si>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</si>
  <si>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</si>
  <si>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</si>
  <si>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</si>
  <si>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</si>
  <si>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</si>
  <si>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</si>
  <si>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</si>
  <si>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</si>
  <si>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</si>
  <si>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</si>
  <si>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</si>
  <si>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</si>
  <si>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</si>
  <si>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</si>
  <si>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</si>
  <si>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</si>
  <si>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</si>
  <si>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</si>
  <si>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</si>
  <si>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</si>
  <si>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</si>
  <si>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</si>
  <si>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</si>
  <si>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</si>
  <si>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</si>
  <si>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</si>
  <si>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</si>
  <si>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</si>
  <si>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</si>
  <si>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</si>
  <si>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</si>
  <si>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</si>
  <si>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</si>
  <si>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</si>
  <si>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</si>
  <si>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</si>
  <si>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</si>
  <si>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</si>
  <si>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</si>
  <si>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</si>
  <si>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</si>
  <si>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</si>
  <si>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</si>
  <si>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</si>
  <si>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</si>
  <si>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</si>
  <si>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</si>
  <si>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</si>
  <si>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</si>
  <si>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</si>
  <si>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</si>
  <si>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</si>
  <si>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</si>
  <si>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</si>
  <si>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</si>
  <si>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</si>
  <si>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</si>
  <si>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</si>
  <si>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</si>
  <si>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</si>
  <si>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</si>
  <si>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</si>
  <si>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</si>
  <si>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</si>
  <si>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</si>
  <si>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</si>
  <si>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</si>
  <si>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</si>
  <si>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</si>
  <si>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</si>
  <si>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</si>
  <si>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</si>
  <si>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</si>
  <si>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</si>
  <si>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</si>
  <si>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</si>
  <si>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</si>
  <si>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</si>
  <si>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</si>
  <si>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</si>
  <si>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</si>
  <si>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</si>
  <si>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</si>
  <si>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</si>
  <si>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</si>
  <si>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</si>
  <si>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</si>
  <si>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</si>
  <si>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</si>
  <si>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</si>
  <si>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</si>
  <si>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</si>
  <si>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</si>
  <si>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</si>
  <si>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</si>
  <si>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</si>
  <si>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</si>
  <si>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</si>
  <si>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</si>
  <si>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</si>
  <si>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</si>
  <si>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</si>
  <si>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</si>
  <si>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</si>
  <si>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</si>
  <si>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</si>
  <si>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</si>
  <si>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</si>
  <si>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</si>
  <si>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</si>
  <si>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</si>
  <si>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</si>
  <si>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</si>
  <si>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</si>
  <si>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</si>
  <si>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</si>
  <si>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</si>
  <si>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</si>
  <si>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</si>
  <si>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</si>
  <si>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</si>
  <si>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</si>
  <si>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</si>
  <si>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</si>
  <si>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</si>
  <si>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</si>
  <si>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</si>
  <si>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</si>
  <si>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</si>
  <si>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</si>
  <si>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</si>
  <si>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</si>
  <si>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</si>
  <si>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</si>
  <si>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</si>
  <si>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</si>
  <si>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</si>
  <si>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</si>
  <si>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</si>
  <si>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</si>
  <si>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</si>
  <si>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</si>
  <si>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</si>
  <si>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</si>
  <si>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</si>
  <si>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</si>
  <si>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</si>
  <si>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</si>
  <si>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</si>
  <si>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</si>
  <si>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</si>
  <si>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</si>
  <si>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</si>
  <si>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</si>
  <si>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</si>
  <si>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</si>
  <si>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</si>
  <si>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</si>
  <si>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</si>
  <si>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</si>
  <si>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</si>
  <si>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</si>
  <si>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</si>
  <si>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</si>
  <si>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</si>
  <si>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</si>
  <si>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</si>
  <si>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</si>
  <si>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</si>
  <si>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</si>
  <si>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</si>
  <si>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</si>
  <si>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</si>
  <si>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</si>
  <si>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</si>
  <si>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</si>
  <si>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</si>
  <si>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</si>
  <si>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</si>
  <si>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</si>
  <si>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</si>
  <si>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</si>
  <si>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</si>
  <si>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</si>
  <si>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</si>
  <si>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</si>
  <si>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</si>
  <si>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</si>
  <si>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</si>
  <si>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</si>
  <si>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</si>
  <si>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</si>
  <si>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</si>
  <si>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</si>
  <si>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</si>
  <si>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</si>
  <si>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</si>
  <si>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</si>
  <si>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</si>
  <si>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</si>
  <si>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</si>
  <si>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</si>
  <si>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</si>
  <si>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</si>
  <si>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</si>
  <si>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</si>
  <si>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</si>
  <si>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</si>
  <si>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</si>
  <si>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</si>
  <si>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</si>
  <si>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</si>
  <si>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</si>
  <si>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</si>
  <si>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</si>
  <si>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</si>
  <si>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</si>
  <si>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</si>
  <si>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</si>
  <si>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</si>
  <si>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</si>
  <si>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</si>
  <si>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</si>
  <si>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</si>
  <si>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</si>
  <si>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</si>
  <si>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</si>
  <si>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</si>
  <si>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</si>
  <si>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</si>
  <si>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</si>
  <si>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</si>
  <si>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</si>
  <si>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</si>
  <si>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</si>
  <si>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</si>
  <si>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</si>
  <si>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</si>
  <si>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</si>
  <si>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</si>
  <si>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</si>
  <si>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</si>
  <si>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</si>
  <si>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</si>
  <si>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</si>
  <si>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</si>
  <si>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</si>
  <si>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</si>
  <si>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</si>
  <si>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</si>
  <si>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</si>
  <si>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</si>
  <si>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</si>
  <si>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</si>
  <si>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</si>
  <si>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</si>
  <si>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</si>
  <si>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</si>
  <si>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</si>
  <si>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</si>
  <si>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</si>
  <si>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</si>
  <si>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</si>
  <si>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</si>
  <si>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</si>
  <si>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</si>
  <si>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</si>
  <si>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</si>
  <si>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</si>
  <si>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</si>
  <si>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</si>
  <si>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</si>
  <si>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</si>
  <si>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</si>
  <si>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</si>
  <si>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</si>
  <si>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</si>
  <si>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</si>
  <si>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</si>
  <si>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</si>
  <si>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</si>
  <si>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</si>
  <si>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</si>
  <si>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</si>
  <si>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</si>
  <si>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</si>
  <si>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</si>
  <si>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</si>
  <si>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</si>
  <si>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</si>
  <si>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</si>
  <si>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</si>
  <si>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</si>
  <si>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</si>
  <si>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</si>
  <si>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</si>
  <si>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</si>
  <si>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</si>
  <si>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</si>
  <si>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</si>
  <si>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</si>
  <si>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</si>
  <si>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</si>
  <si>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</si>
  <si>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</si>
  <si>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</si>
  <si>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</si>
  <si>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</si>
  <si>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</si>
  <si>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</si>
  <si>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</si>
  <si>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</si>
  <si>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</si>
  <si>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</si>
  <si>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</si>
  <si>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</si>
  <si>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</si>
  <si>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</si>
  <si>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</si>
  <si>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</si>
  <si>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</si>
  <si>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</si>
  <si>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</si>
  <si>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</si>
  <si>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</si>
  <si>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</si>
  <si>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</si>
  <si>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</si>
  <si>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</si>
  <si>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</si>
  <si>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</si>
  <si>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</si>
  <si>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</si>
  <si>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</si>
  <si>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</si>
  <si>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</si>
  <si>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</si>
  <si>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</si>
  <si>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</si>
  <si>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</si>
  <si>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</si>
  <si>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</si>
  <si>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</si>
  <si>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</si>
  <si>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</si>
  <si>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</si>
  <si>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</si>
  <si>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</si>
  <si>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</si>
  <si>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</si>
  <si>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</si>
  <si>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</si>
  <si>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</si>
  <si>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</si>
  <si>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</si>
  <si>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</si>
  <si>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</si>
  <si>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</si>
  <si>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</si>
  <si>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</si>
  <si>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</si>
  <si>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</si>
  <si>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</si>
  <si>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</si>
  <si>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</si>
  <si>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</si>
  <si>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</si>
  <si>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</si>
  <si>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</si>
  <si>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</si>
  <si>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</si>
  <si>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</si>
  <si>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</si>
  <si>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</si>
  <si>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</si>
  <si>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</si>
  <si>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</si>
  <si>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</si>
  <si>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</si>
  <si>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</si>
  <si>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</si>
  <si>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</si>
  <si>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</si>
  <si>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</si>
  <si>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</si>
  <si>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</si>
  <si>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</si>
  <si>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</si>
  <si>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</si>
  <si>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</si>
  <si>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</si>
  <si>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</si>
  <si>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</si>
  <si>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</si>
  <si>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</si>
  <si>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</si>
  <si>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</si>
  <si>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</si>
  <si>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</si>
  <si>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</si>
  <si>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</si>
  <si>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</si>
  <si>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</si>
  <si>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</si>
  <si>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</si>
  <si>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</si>
  <si>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</si>
  <si>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</si>
  <si>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</si>
  <si>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</si>
  <si>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</si>
  <si>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</si>
  <si>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</si>
  <si>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</si>
  <si>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</si>
  <si>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</si>
  <si>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</si>
  <si>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</si>
  <si>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</si>
  <si>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</si>
  <si>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</si>
  <si>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</si>
  <si>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</si>
  <si>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</si>
  <si>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</si>
  <si>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</si>
  <si>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</si>
  <si>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</si>
  <si>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</si>
  <si>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</si>
  <si>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</si>
  <si>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</si>
  <si>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</si>
  <si>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</si>
  <si>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</si>
  <si>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</si>
  <si>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</si>
  <si>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</si>
  <si>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</si>
  <si>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</si>
  <si>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</si>
  <si>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</si>
  <si>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</si>
  <si>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</si>
  <si>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</si>
  <si>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</si>
  <si>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</si>
  <si>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</si>
  <si>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</si>
  <si>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</si>
  <si>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</si>
  <si>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</si>
  <si>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</si>
  <si>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</si>
  <si>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</si>
  <si>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</si>
  <si>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</si>
  <si>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</si>
  <si>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</si>
  <si>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</si>
  <si>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</si>
  <si>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</si>
  <si>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</si>
  <si>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</si>
  <si>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</si>
  <si>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</si>
  <si>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</si>
  <si>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</si>
  <si>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</si>
  <si>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</si>
  <si>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</si>
  <si>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</si>
  <si>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</si>
  <si>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</si>
  <si>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</si>
  <si>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</si>
  <si>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</si>
  <si>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</si>
  <si>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</si>
  <si>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</si>
  <si>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</si>
  <si>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</si>
  <si>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</si>
  <si>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</si>
  <si>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</si>
  <si>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</si>
  <si>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</si>
  <si>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</si>
  <si>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</si>
  <si>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</si>
  <si>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</si>
  <si>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</si>
  <si>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</si>
  <si>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</si>
  <si>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</si>
  <si>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</si>
  <si>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</si>
  <si>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</si>
  <si>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</si>
  <si>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</si>
  <si>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</si>
  <si>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</si>
  <si>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</si>
  <si>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</si>
  <si>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</si>
  <si>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</si>
  <si>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</si>
  <si>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</si>
  <si>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</si>
  <si>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</si>
  <si>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</si>
  <si>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</si>
  <si>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</si>
  <si>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</si>
  <si>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</si>
  <si>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</si>
  <si>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</si>
  <si>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</si>
  <si>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</si>
  <si>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</si>
  <si>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</si>
  <si>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</si>
  <si>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</si>
  <si>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</si>
  <si>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</si>
  <si>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</si>
  <si>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</si>
  <si>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</si>
  <si>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</si>
  <si>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</si>
  <si>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</si>
  <si>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</si>
  <si>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</si>
  <si>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</si>
  <si>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</si>
  <si>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</si>
  <si>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</si>
  <si>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</si>
  <si>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</si>
  <si>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</si>
  <si>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</si>
  <si>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</si>
  <si>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</si>
  <si>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</si>
  <si>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</si>
  <si>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</si>
  <si>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</si>
  <si>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</si>
  <si>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</si>
  <si>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</si>
  <si>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</si>
  <si>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</si>
  <si>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</si>
  <si>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</si>
  <si>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</si>
  <si>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</si>
  <si>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</si>
  <si>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</si>
  <si>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</si>
  <si>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</si>
  <si>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</si>
  <si>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</si>
  <si>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</si>
  <si>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</si>
  <si>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</si>
  <si>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</si>
  <si>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</si>
  <si>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</si>
  <si>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</si>
  <si>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</si>
  <si>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</si>
  <si>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</si>
  <si>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</si>
  <si>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</si>
  <si>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</si>
  <si>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</si>
  <si>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</si>
  <si>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</si>
  <si>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</si>
  <si>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</si>
  <si>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</si>
  <si>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</si>
  <si>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</si>
  <si>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</si>
  <si>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</si>
  <si>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</si>
  <si>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</si>
  <si>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</si>
  <si>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</si>
  <si>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</si>
  <si>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</si>
  <si>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</si>
  <si>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</si>
  <si>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</si>
  <si>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</si>
  <si>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</si>
  <si>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</si>
  <si>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</si>
  <si>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</si>
  <si>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</si>
  <si>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</si>
  <si>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</si>
  <si>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</si>
  <si>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</si>
  <si>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</si>
  <si>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</si>
  <si>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</si>
  <si>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</si>
  <si>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</si>
  <si>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</si>
  <si>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</si>
  <si>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</si>
  <si>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</si>
  <si>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</si>
  <si>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</si>
  <si>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</si>
  <si>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</si>
  <si>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</si>
  <si>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</si>
  <si>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</si>
  <si>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</si>
  <si>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</si>
  <si>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</si>
  <si>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</si>
  <si>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</si>
  <si>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</si>
  <si>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</si>
  <si>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</si>
  <si>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</si>
  <si>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</si>
  <si>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</si>
  <si>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</si>
  <si>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</si>
  <si>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</si>
  <si>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</si>
  <si>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</si>
  <si>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</si>
  <si>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</si>
  <si>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</si>
  <si>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</si>
  <si>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</si>
  <si>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</si>
  <si>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</si>
  <si>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</si>
  <si>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</si>
  <si>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</si>
  <si>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</si>
  <si>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</si>
  <si>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</si>
  <si>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</si>
  <si>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</si>
  <si>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</si>
  <si>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</si>
  <si>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</si>
  <si>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</si>
  <si>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</si>
  <si>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</si>
  <si>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</si>
  <si>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</si>
  <si>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</si>
  <si>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</si>
  <si>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</si>
  <si>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</si>
  <si>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</si>
  <si>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</si>
  <si>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</si>
  <si>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</si>
  <si>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</si>
  <si>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</si>
  <si>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</si>
  <si>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</si>
  <si>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</si>
  <si>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</si>
  <si>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</si>
  <si>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</si>
  <si>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</si>
  <si>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</si>
  <si>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</si>
  <si>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</si>
  <si>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</si>
  <si>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</si>
  <si>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</si>
  <si>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</si>
  <si>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</si>
  <si>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</si>
  <si>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</si>
  <si>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</si>
  <si>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</si>
  <si>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</si>
  <si>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</si>
  <si>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</si>
  <si>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</si>
  <si>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</si>
  <si>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</si>
  <si>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</si>
  <si>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</si>
  <si>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</si>
  <si>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</si>
  <si>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</si>
  <si>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</si>
  <si>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</si>
  <si>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</si>
  <si>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</si>
  <si>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</si>
  <si>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</si>
  <si>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</si>
  <si>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</si>
  <si>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</si>
  <si>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</si>
  <si>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</si>
  <si>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</si>
  <si>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</si>
  <si>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</si>
  <si>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</si>
  <si>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</si>
  <si>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</si>
  <si>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</si>
  <si>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</si>
  <si>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</si>
  <si>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</si>
  <si>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</si>
  <si>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</si>
  <si>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</si>
  <si>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</si>
  <si>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</si>
  <si>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</si>
  <si>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</si>
  <si>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</si>
  <si>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</si>
  <si>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</si>
  <si>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</si>
  <si>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</si>
  <si>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</si>
  <si>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</si>
  <si>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</si>
  <si>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</si>
  <si>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</si>
  <si>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</si>
  <si>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</si>
  <si>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</si>
  <si>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</si>
  <si>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</si>
  <si>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</si>
  <si>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</si>
  <si>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</si>
  <si>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</si>
  <si>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</si>
  <si>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</si>
  <si>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</si>
  <si>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</si>
  <si>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</si>
  <si>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</si>
  <si>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</si>
  <si>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</si>
  <si>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</si>
  <si>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</si>
  <si>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</si>
  <si>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</si>
  <si>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</si>
  <si>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</si>
  <si>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</si>
  <si>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</si>
  <si>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</si>
  <si>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</si>
  <si>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</si>
  <si>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</si>
  <si>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</si>
  <si>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</si>
  <si>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</si>
  <si>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</si>
  <si>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</si>
  <si>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</si>
  <si>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</si>
  <si>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</si>
  <si>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</si>
  <si>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</si>
  <si>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</si>
  <si>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</si>
  <si>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</si>
  <si>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</si>
  <si>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</si>
  <si>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</si>
  <si>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</si>
  <si>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</si>
  <si>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</si>
  <si>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</si>
  <si>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</si>
  <si>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</si>
  <si>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</si>
  <si>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</si>
  <si>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</si>
  <si>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</si>
  <si>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</si>
  <si>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</si>
  <si>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</si>
  <si>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</si>
  <si>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</si>
  <si>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</si>
  <si>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</si>
  <si>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</si>
  <si>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</si>
  <si>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</si>
  <si>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</si>
  <si>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</si>
  <si>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</si>
  <si>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</si>
  <si>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</si>
  <si>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</si>
  <si>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</si>
  <si>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</si>
  <si>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</si>
  <si>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</si>
  <si>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</si>
  <si>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</si>
  <si>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</si>
  <si>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</si>
  <si>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</si>
  <si>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</si>
  <si>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</si>
  <si>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</si>
  <si>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</si>
  <si>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</si>
  <si>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</si>
  <si>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</si>
  <si>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</si>
  <si>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</si>
  <si>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</si>
  <si>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</si>
  <si>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</si>
  <si>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</si>
  <si>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</si>
  <si>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</si>
  <si>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</si>
  <si>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</si>
  <si>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</si>
  <si>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</si>
  <si>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</si>
  <si>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</si>
  <si>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</si>
  <si>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</si>
  <si>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</si>
  <si>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</si>
  <si>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</si>
  <si>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</si>
  <si>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</si>
  <si>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</si>
  <si>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</si>
  <si>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</si>
  <si>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</si>
  <si>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</si>
  <si>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</si>
  <si>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</si>
  <si>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</si>
  <si>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</si>
  <si>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</si>
  <si>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</si>
  <si>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</si>
  <si>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</si>
  <si>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</si>
  <si>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</si>
  <si>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</si>
  <si>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</si>
  <si>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</si>
  <si>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</si>
  <si>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</si>
  <si>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</si>
  <si>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</si>
  <si>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</si>
  <si>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</si>
  <si>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</si>
  <si>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</si>
  <si>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</si>
  <si>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</si>
  <si>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</si>
  <si>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</si>
  <si>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</si>
  <si>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</si>
  <si>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</si>
  <si>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</si>
  <si>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</si>
  <si>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</si>
  <si>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</si>
  <si>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</si>
  <si>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</si>
  <si>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</si>
  <si>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</si>
  <si>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</si>
  <si>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</si>
  <si>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</si>
  <si>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</si>
  <si>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</si>
  <si>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</si>
  <si>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</si>
  <si>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</si>
  <si>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</si>
  <si>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</si>
  <si>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</si>
  <si>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</si>
  <si>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</si>
  <si>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</si>
  <si>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</si>
  <si>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</si>
  <si>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</si>
  <si>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</si>
  <si>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</si>
  <si>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</si>
  <si>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</si>
  <si>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</si>
  <si>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</si>
  <si>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</si>
  <si>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</si>
  <si>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</si>
  <si>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</si>
  <si>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</si>
  <si>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</si>
  <si>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</si>
  <si>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</si>
  <si>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</si>
  <si>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</si>
  <si>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</si>
  <si>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</si>
  <si>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</si>
  <si>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</si>
  <si>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</si>
  <si>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</si>
  <si>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</si>
  <si>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</si>
  <si>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</si>
  <si>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</si>
  <si>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</si>
  <si>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</si>
  <si>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</si>
  <si>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</si>
  <si>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</si>
  <si>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</si>
  <si>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</si>
  <si>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</si>
  <si>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</si>
  <si>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</si>
  <si>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</si>
  <si>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</si>
  <si>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</si>
  <si>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</si>
  <si>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</si>
  <si>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</si>
  <si>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</si>
  <si>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</si>
  <si>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</si>
  <si>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</si>
  <si>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</si>
  <si>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</si>
  <si>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</si>
  <si>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</si>
  <si>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</si>
  <si>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</si>
  <si>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</si>
  <si>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</si>
  <si>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</si>
  <si>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</si>
  <si>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</si>
  <si>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</si>
  <si>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</si>
  <si>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</si>
  <si>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</si>
  <si>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</si>
  <si>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</si>
  <si>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</si>
  <si>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</si>
  <si>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</si>
  <si>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</si>
  <si>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</si>
  <si>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</si>
  <si>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</si>
  <si>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</si>
  <si>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</si>
  <si>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</si>
  <si>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</si>
  <si>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</si>
  <si>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</si>
  <si>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</si>
  <si>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</si>
  <si>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</si>
  <si>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</si>
  <si>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</si>
  <si>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</si>
  <si>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</si>
  <si>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</si>
  <si>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</si>
  <si>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</si>
  <si>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</si>
  <si>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</si>
  <si>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</si>
  <si>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</si>
  <si>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</si>
  <si>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</si>
  <si>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</si>
  <si>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</si>
  <si>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</si>
  <si>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</si>
  <si>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</si>
  <si>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</si>
  <si>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</si>
  <si>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</si>
  <si>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</si>
  <si>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</si>
  <si>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</si>
  <si>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</si>
  <si>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</si>
  <si>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</si>
  <si>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</si>
  <si>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</si>
  <si>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</si>
  <si>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</si>
  <si>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</si>
  <si>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</si>
  <si>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</si>
  <si>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</si>
  <si>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</si>
  <si>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</si>
  <si>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</si>
  <si>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</si>
  <si>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</si>
  <si>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</si>
  <si>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</si>
  <si>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</si>
  <si>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</si>
  <si>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</si>
  <si>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</si>
  <si>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</si>
  <si>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</si>
  <si>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</si>
  <si>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</si>
  <si>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</si>
  <si>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</si>
  <si>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</si>
  <si>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</si>
  <si>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</si>
  <si>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</si>
  <si>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</si>
  <si>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</si>
  <si>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</si>
  <si>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</si>
  <si>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</si>
  <si>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</si>
  <si>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</si>
  <si>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</si>
  <si>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</si>
  <si>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</si>
  <si>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</si>
  <si>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</si>
  <si>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</si>
  <si>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</si>
  <si>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</si>
  <si>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</si>
  <si>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</si>
  <si>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</si>
  <si>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</si>
  <si>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</si>
  <si>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</si>
  <si>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</si>
  <si>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</si>
  <si>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</si>
  <si>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</si>
  <si>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</si>
  <si>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</si>
  <si>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</si>
  <si>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</si>
  <si>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</si>
  <si>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</si>
  <si>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</si>
  <si>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</si>
  <si>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</si>
  <si>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</si>
  <si>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</si>
  <si>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</si>
  <si>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</si>
  <si>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</si>
  <si>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</si>
  <si>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</si>
  <si>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</si>
  <si>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</si>
  <si>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</si>
  <si>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</si>
  <si>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</si>
  <si>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</si>
  <si>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</si>
  <si>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</si>
  <si>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</si>
  <si>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</si>
  <si>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</si>
  <si>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</si>
  <si>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</si>
  <si>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</si>
  <si>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</si>
  <si>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</si>
  <si>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</si>
  <si>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</si>
  <si>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</si>
  <si>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</si>
  <si>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</si>
  <si>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</si>
  <si>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</si>
  <si>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</si>
  <si>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</si>
  <si>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</si>
  <si>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</si>
  <si>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</si>
  <si>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</si>
  <si>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</si>
  <si>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</si>
  <si>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</si>
  <si>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</si>
  <si>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</si>
  <si>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</si>
  <si>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</si>
  <si>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</si>
  <si>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</si>
  <si>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</si>
  <si>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</si>
  <si>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</si>
  <si>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</si>
  <si>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</si>
  <si>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</si>
  <si>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</si>
  <si>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</si>
  <si>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</si>
  <si>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</si>
  <si>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</si>
  <si>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</si>
  <si>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</si>
  <si>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</si>
  <si>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</si>
  <si>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</si>
  <si>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</si>
  <si>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</si>
  <si>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</si>
  <si>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</si>
  <si>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</si>
  <si>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</si>
  <si>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</si>
  <si>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</si>
  <si>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</si>
  <si>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</si>
  <si>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</si>
  <si>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</si>
  <si>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</si>
  <si>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</si>
  <si>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</si>
  <si>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</si>
  <si>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</si>
  <si>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</si>
  <si>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</si>
  <si>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</si>
  <si>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</si>
  <si>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</si>
  <si>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</si>
  <si>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</si>
  <si>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</si>
  <si>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</si>
  <si>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</si>
  <si>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</si>
  <si>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</si>
  <si>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</si>
  <si>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</si>
  <si>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</si>
  <si>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</si>
  <si>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</si>
  <si>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</si>
  <si>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</si>
  <si>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</si>
  <si>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</si>
  <si>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</si>
  <si>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</si>
  <si>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</si>
  <si>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</si>
  <si>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</si>
  <si>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</si>
  <si>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</si>
  <si>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</si>
  <si>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</si>
  <si>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</si>
  <si>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</si>
  <si>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</si>
  <si>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</si>
  <si>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</si>
  <si>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</si>
  <si>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</si>
  <si>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</si>
  <si>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</si>
  <si>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</si>
  <si>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</si>
  <si>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</si>
  <si>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</si>
  <si>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</si>
  <si>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</si>
  <si>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</si>
  <si>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</si>
  <si>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</si>
  <si>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</si>
  <si>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</si>
  <si>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</si>
  <si>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</si>
  <si>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</si>
  <si>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</si>
  <si>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</si>
  <si>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</si>
  <si>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</si>
  <si>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</si>
  <si>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</si>
  <si>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</si>
  <si>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</si>
  <si>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</si>
  <si>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</si>
  <si>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</si>
  <si>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</si>
  <si>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</si>
  <si>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</si>
  <si>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</si>
  <si>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</si>
  <si>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</si>
  <si>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</si>
  <si>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</si>
  <si>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</si>
  <si>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</si>
  <si>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</si>
  <si>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</si>
  <si>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</si>
  <si>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</si>
  <si>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</si>
  <si>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</si>
  <si>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</si>
  <si>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</si>
  <si>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</si>
  <si>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</si>
  <si>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</si>
  <si>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</si>
  <si>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</si>
  <si>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</si>
  <si>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</si>
  <si>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</si>
  <si>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</si>
  <si>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</si>
  <si>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</si>
  <si>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</si>
  <si>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</si>
  <si>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</si>
  <si>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</si>
  <si>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</si>
  <si>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</si>
  <si>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</si>
  <si>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</si>
  <si>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</si>
  <si>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</si>
  <si>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</si>
  <si>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</si>
  <si>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</si>
  <si>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</si>
  <si>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</si>
  <si>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</si>
  <si>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</si>
  <si>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</si>
  <si>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</si>
  <si>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</si>
  <si>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</si>
  <si>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</si>
  <si>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</si>
  <si>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</si>
  <si>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</si>
  <si>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</si>
  <si>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</si>
  <si>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</si>
  <si>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</si>
  <si>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</si>
  <si>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</si>
  <si>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</si>
  <si>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</si>
  <si>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</si>
  <si>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</si>
  <si>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</si>
  <si>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</si>
  <si>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</si>
  <si>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</si>
  <si>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</si>
  <si>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</si>
  <si>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</si>
  <si>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</si>
  <si>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</si>
  <si>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</si>
  <si>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</si>
  <si>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</si>
  <si>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</si>
  <si>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</si>
  <si>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</si>
  <si>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</si>
  <si>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</si>
  <si>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</si>
  <si>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</si>
  <si>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</si>
  <si>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</si>
  <si>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</si>
  <si>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</si>
  <si>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</si>
  <si>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</si>
  <si>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</si>
  <si>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</si>
  <si>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</si>
  <si>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</si>
  <si>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</si>
  <si>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</si>
  <si>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</si>
  <si>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</si>
  <si>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</si>
  <si>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</si>
  <si>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</si>
  <si>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</si>
  <si>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</si>
  <si>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</si>
  <si>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</si>
  <si>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</si>
  <si>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</si>
  <si>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</si>
  <si>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</si>
  <si>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</si>
  <si>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</si>
  <si>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</si>
  <si>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</si>
  <si>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</si>
  <si>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</si>
  <si>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</si>
  <si>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</si>
  <si>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</si>
  <si>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</si>
  <si>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</si>
  <si>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</si>
  <si>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</si>
  <si>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</si>
  <si>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</si>
  <si>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</si>
  <si>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</si>
  <si>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</si>
  <si>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</si>
  <si>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</si>
  <si>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</si>
  <si>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</si>
  <si>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</si>
  <si>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</si>
  <si>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</si>
  <si>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</si>
  <si>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</si>
  <si>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</si>
  <si>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</si>
  <si>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</si>
  <si>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</si>
  <si>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</si>
  <si>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</si>
  <si>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</si>
  <si>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</si>
  <si>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</si>
  <si>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</si>
  <si>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</si>
  <si>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</si>
  <si>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</si>
  <si>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</si>
  <si>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</si>
  <si>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</si>
  <si>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</si>
  <si>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</si>
  <si>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</si>
  <si>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</si>
  <si>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</si>
  <si>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</si>
  <si>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</si>
  <si>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</si>
  <si>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</si>
  <si>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</si>
  <si>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</si>
  <si>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</si>
  <si>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</si>
  <si>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</si>
  <si>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</si>
  <si>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</si>
  <si>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</si>
  <si>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</si>
  <si>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</si>
  <si>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</si>
  <si>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</si>
  <si>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</si>
  <si>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</si>
  <si>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</si>
  <si>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</si>
  <si>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</si>
  <si>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</si>
  <si>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</si>
  <si>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</si>
  <si>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</si>
  <si>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</si>
  <si>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</si>
  <si>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</si>
  <si>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</si>
  <si>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</si>
  <si>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</si>
  <si>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</si>
  <si>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</si>
  <si>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</si>
  <si>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</si>
  <si>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</si>
  <si>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</si>
  <si>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</si>
  <si>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</si>
  <si>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</si>
  <si>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</si>
  <si>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</si>
  <si>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</si>
  <si>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</si>
  <si>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</si>
  <si>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</si>
  <si>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</si>
  <si>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</si>
  <si>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</si>
  <si>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</si>
  <si>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</si>
  <si>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</si>
  <si>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</si>
  <si>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</si>
  <si>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</si>
  <si>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</si>
  <si>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</si>
  <si>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</si>
  <si>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</si>
  <si>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</si>
  <si>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</si>
  <si>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</si>
  <si>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</si>
  <si>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</si>
  <si>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</si>
  <si>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</si>
  <si>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</si>
  <si>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</si>
  <si>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</si>
  <si>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</si>
  <si>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</si>
  <si>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</si>
  <si>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</si>
  <si>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</si>
  <si>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</si>
  <si>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</si>
  <si>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</si>
  <si>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</si>
  <si>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</si>
  <si>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</si>
  <si>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</si>
  <si>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</si>
  <si>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</si>
  <si>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</si>
  <si>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</si>
  <si>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</si>
  <si>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</si>
  <si>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</si>
  <si>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</si>
  <si>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</si>
  <si>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</si>
  <si>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</si>
  <si>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</si>
  <si>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</si>
  <si>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</si>
  <si>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</si>
  <si>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</si>
  <si>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</si>
  <si>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</si>
  <si>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</si>
  <si>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</si>
  <si>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</si>
  <si>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</si>
  <si>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</si>
  <si>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</si>
  <si>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</si>
  <si>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</si>
  <si>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</si>
  <si>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</si>
  <si>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</si>
  <si>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</si>
  <si>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</si>
  <si>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</si>
  <si>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</si>
  <si>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</si>
  <si>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</si>
  <si>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</si>
  <si>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</si>
  <si>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</si>
  <si>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</si>
  <si>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</si>
  <si>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</si>
  <si>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</si>
  <si>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</si>
  <si>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</si>
  <si>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</si>
  <si>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</si>
  <si>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</si>
  <si>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</si>
  <si>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</si>
  <si>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</si>
  <si>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</si>
  <si>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</si>
  <si>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</si>
  <si>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</si>
  <si>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</si>
  <si>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</si>
  <si>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</si>
  <si>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</si>
  <si>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</si>
  <si>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</si>
  <si>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</si>
  <si>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</si>
  <si>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</si>
  <si>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</si>
  <si>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</si>
  <si>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</si>
  <si>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</si>
  <si>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</si>
  <si>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</si>
  <si>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</si>
  <si>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</si>
  <si>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</si>
  <si>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</si>
  <si>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</si>
  <si>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</si>
  <si>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</si>
  <si>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</si>
  <si>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</si>
  <si>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</si>
  <si>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</si>
  <si>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</si>
  <si>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</si>
  <si>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</si>
  <si>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</si>
  <si>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</si>
  <si>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</si>
  <si>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</si>
  <si>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</si>
  <si>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</si>
  <si>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</si>
  <si>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</si>
  <si>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</si>
  <si>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</si>
  <si>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</si>
  <si>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</si>
  <si>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</si>
  <si>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</si>
  <si>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</si>
  <si>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</si>
  <si>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</si>
  <si>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</si>
  <si>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</si>
  <si>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</si>
  <si>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</si>
  <si>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</si>
  <si>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</si>
  <si>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</si>
  <si>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</si>
  <si>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</si>
  <si>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</si>
  <si>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</si>
  <si>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</si>
  <si>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</si>
  <si>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</si>
  <si>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</si>
  <si>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</si>
  <si>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</si>
  <si>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</si>
  <si>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</si>
  <si>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</si>
  <si>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</si>
  <si>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</si>
  <si>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</si>
  <si>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</si>
  <si>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</si>
  <si>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</si>
  <si>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</si>
  <si>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</si>
  <si>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</si>
  <si>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</si>
  <si>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</si>
  <si>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</si>
  <si>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</si>
  <si>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</si>
  <si>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</si>
  <si>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</si>
  <si>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</si>
  <si>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</si>
  <si>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</si>
  <si>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</si>
  <si>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</si>
  <si>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</si>
  <si>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</si>
  <si>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</si>
  <si>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</si>
  <si>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</si>
  <si>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</si>
  <si>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</si>
  <si>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</si>
  <si>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</si>
  <si>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</si>
  <si>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</si>
  <si>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</si>
  <si>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</si>
  <si>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</si>
  <si>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</si>
  <si>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</si>
  <si>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</si>
  <si>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</si>
  <si>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</si>
  <si>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</si>
  <si>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</si>
  <si>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</si>
  <si>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</si>
  <si>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</si>
  <si>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</si>
  <si>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</si>
  <si>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</si>
  <si>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</si>
  <si>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</si>
  <si>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</si>
  <si>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</si>
  <si>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</si>
  <si>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</si>
  <si>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</si>
  <si>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</si>
  <si>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</si>
  <si>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</si>
  <si>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</si>
  <si>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</si>
  <si>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</si>
  <si>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</si>
  <si>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</si>
  <si>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</si>
  <si>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</si>
  <si>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</si>
  <si>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</si>
  <si>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</si>
  <si>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</si>
  <si>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</si>
  <si>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</si>
  <si>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</si>
  <si>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</si>
  <si>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</si>
  <si>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</si>
  <si>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</si>
  <si>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</si>
  <si>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</si>
  <si>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</si>
  <si>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</si>
  <si>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</si>
  <si>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</si>
  <si>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</si>
  <si>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</si>
  <si>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</si>
  <si>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</si>
  <si>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</si>
  <si>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</si>
  <si>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</si>
  <si>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</si>
  <si>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</si>
  <si>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</si>
  <si>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</si>
  <si>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</si>
  <si>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</si>
  <si>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</si>
  <si>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</si>
  <si>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</si>
  <si>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</si>
  <si>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</si>
  <si>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</si>
  <si>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</si>
  <si>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</si>
  <si>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</si>
  <si>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</si>
  <si>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</si>
  <si>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</si>
  <si>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</si>
  <si>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</si>
  <si>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</si>
  <si>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</si>
  <si>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</si>
  <si>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</si>
  <si>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</si>
  <si>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</si>
  <si>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</si>
  <si>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</si>
  <si>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</si>
  <si>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</si>
  <si>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</si>
  <si>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</si>
  <si>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</si>
  <si>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</si>
  <si>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</si>
  <si>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</si>
  <si>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</si>
  <si>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</si>
  <si>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</si>
  <si>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</si>
  <si>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</si>
  <si>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</si>
  <si>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</si>
  <si>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</si>
  <si>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</si>
  <si>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</si>
  <si>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</si>
  <si>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</si>
  <si>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</si>
  <si>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</si>
  <si>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</si>
  <si>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</si>
  <si>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</si>
  <si>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</si>
  <si>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</si>
  <si>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</si>
  <si>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</si>
  <si>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</si>
  <si>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</si>
  <si>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</si>
  <si>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</si>
  <si>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</si>
  <si>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</si>
  <si>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</si>
  <si>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</si>
  <si>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</si>
  <si>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</si>
  <si>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</si>
  <si>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</si>
  <si>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</si>
  <si>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</si>
  <si>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</si>
  <si>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</si>
  <si>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</si>
  <si>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</si>
  <si>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</si>
  <si>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</si>
  <si>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</si>
  <si>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</si>
  <si>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</si>
  <si>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</si>
  <si>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</si>
  <si>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</si>
  <si>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</si>
  <si>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</si>
  <si>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</si>
  <si>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</si>
  <si>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</si>
  <si>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</si>
  <si>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</si>
  <si>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</si>
  <si>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</si>
  <si>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</si>
  <si>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</si>
  <si>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</si>
  <si>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</si>
  <si>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</si>
  <si>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</si>
  <si>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</si>
  <si>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</si>
  <si>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</si>
  <si>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</si>
  <si>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</si>
  <si>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</si>
  <si>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</si>
  <si>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</si>
  <si>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</si>
  <si>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</si>
  <si>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</si>
  <si>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</si>
  <si>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</si>
  <si>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</si>
  <si>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</si>
  <si>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</si>
  <si>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</si>
  <si>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</si>
  <si>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</si>
  <si>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</si>
  <si>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</si>
  <si>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</si>
  <si>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</si>
  <si>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</si>
  <si>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</si>
  <si>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</si>
  <si>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</si>
  <si>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</si>
  <si>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</si>
  <si>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</si>
  <si>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</si>
  <si>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</si>
  <si>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</si>
  <si>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</si>
  <si>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</si>
  <si>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</si>
  <si>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</si>
  <si>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</si>
  <si>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</si>
  <si>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</si>
  <si>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</si>
  <si>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</si>
  <si>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</si>
  <si>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</si>
  <si>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</si>
  <si>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</si>
  <si>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</si>
  <si>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</si>
  <si>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</si>
  <si>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</si>
  <si>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</si>
  <si>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</si>
  <si>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</si>
  <si>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</si>
  <si>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</si>
  <si>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</si>
  <si>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</si>
  <si>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</si>
  <si>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</si>
  <si>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</si>
  <si>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</si>
  <si>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</si>
  <si>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</si>
  <si>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</si>
  <si>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</si>
  <si>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</si>
  <si>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</si>
  <si>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</si>
  <si>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</si>
  <si>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</si>
  <si>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</si>
  <si>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</si>
  <si>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</si>
  <si>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</si>
  <si>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</si>
  <si>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</si>
  <si>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</si>
  <si>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</si>
  <si>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</si>
  <si>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</si>
  <si>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</si>
  <si>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</si>
  <si>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</si>
  <si>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</si>
  <si>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</si>
  <si>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</si>
  <si>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</si>
  <si>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</si>
  <si>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</si>
  <si>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</si>
  <si>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</si>
  <si>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</si>
  <si>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</si>
  <si>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</si>
  <si>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</si>
  <si>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</si>
  <si>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</si>
  <si>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</si>
  <si>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</si>
  <si>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</si>
  <si>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</si>
  <si>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</si>
  <si>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</si>
  <si>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</si>
  <si>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</si>
  <si>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</si>
  <si>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</si>
  <si>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</si>
  <si>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</si>
  <si>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</si>
  <si>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</si>
  <si>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</si>
  <si>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</si>
  <si>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</si>
  <si>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</si>
  <si>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</si>
  <si>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</si>
  <si>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</si>
  <si>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</si>
  <si>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</si>
  <si>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</si>
  <si>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</si>
  <si>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</si>
  <si>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</si>
  <si>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</si>
  <si>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</si>
  <si>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</si>
  <si>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</si>
  <si>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</si>
  <si>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</si>
  <si>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</si>
  <si>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</si>
  <si>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</si>
  <si>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</si>
  <si>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</si>
  <si>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</si>
  <si>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</si>
  <si>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</si>
  <si>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</si>
  <si>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</si>
  <si>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</si>
  <si>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</si>
  <si>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</si>
  <si>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</si>
  <si>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</si>
  <si>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</si>
  <si>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</si>
  <si>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</si>
  <si>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</si>
  <si>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</si>
  <si>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</si>
  <si>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</si>
  <si>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</si>
  <si>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</si>
  <si>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</si>
  <si>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</si>
  <si>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</si>
  <si>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</si>
  <si>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</si>
  <si>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</si>
  <si>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</si>
  <si>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</si>
  <si>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</si>
  <si>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</si>
  <si>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</si>
  <si>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</si>
  <si>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</si>
  <si>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</si>
  <si>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</si>
  <si>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</si>
  <si>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</si>
  <si>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</si>
  <si>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</si>
  <si>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</si>
  <si>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</si>
  <si>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</si>
  <si>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</si>
  <si>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</si>
  <si>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</si>
  <si>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</si>
  <si>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</si>
  <si>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</si>
  <si>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</si>
  <si>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</si>
  <si>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</si>
  <si>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</si>
  <si>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</si>
  <si>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</si>
  <si>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</si>
  <si>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</si>
  <si>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</si>
  <si>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</si>
  <si>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</si>
  <si>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</si>
  <si>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</si>
  <si>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</si>
  <si>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</si>
  <si>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</si>
  <si>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</si>
  <si>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</si>
  <si>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</si>
  <si>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</si>
  <si>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</si>
  <si>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</si>
  <si>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</si>
  <si>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</si>
  <si>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</si>
  <si>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</si>
  <si>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</si>
  <si>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</si>
  <si>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</si>
  <si>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</si>
  <si>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</si>
  <si>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</si>
  <si>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</si>
  <si>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</si>
  <si>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</si>
  <si>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</si>
  <si>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</si>
  <si>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</si>
  <si>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</si>
  <si>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</si>
  <si>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</si>
  <si>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</si>
  <si>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</si>
  <si>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</si>
  <si>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</si>
  <si>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</si>
  <si>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</si>
  <si>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</si>
  <si>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</si>
  <si>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</si>
  <si>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</si>
  <si>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</si>
  <si>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</si>
  <si>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</si>
  <si>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</si>
  <si>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</si>
  <si>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</si>
  <si>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</si>
  <si>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</si>
  <si>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</si>
  <si>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</si>
  <si>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</si>
  <si>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</si>
  <si>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</si>
  <si>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</si>
  <si>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</si>
  <si>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</si>
  <si>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</si>
  <si>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</si>
  <si>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</si>
  <si>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</si>
  <si>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</si>
  <si>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</si>
  <si>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</si>
  <si>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</si>
  <si>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</si>
  <si>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</si>
  <si>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</si>
  <si>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</si>
  <si>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</si>
  <si>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</si>
  <si>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</si>
  <si>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</si>
  <si>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</si>
  <si>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</si>
  <si>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</si>
  <si>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</si>
  <si>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</si>
  <si>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</si>
  <si>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</si>
  <si>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</si>
  <si>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</si>
  <si>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</si>
  <si>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</si>
  <si>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</si>
  <si>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</si>
  <si>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</si>
  <si>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</si>
  <si>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</si>
  <si>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</si>
  <si>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</si>
  <si>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</si>
  <si>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</si>
  <si>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</si>
  <si>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</si>
  <si>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</si>
  <si>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</si>
  <si>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</si>
  <si>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</si>
  <si>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</si>
  <si>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</si>
  <si>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</si>
  <si>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</si>
  <si>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</si>
  <si>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</si>
  <si>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</si>
  <si>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</si>
  <si>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</si>
  <si>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</si>
  <si>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</si>
  <si>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</si>
  <si>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</si>
  <si>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</si>
  <si>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</si>
  <si>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</si>
  <si>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</si>
  <si>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</si>
  <si>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</si>
  <si>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</si>
  <si>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</si>
  <si>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</si>
  <si>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</si>
  <si>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</si>
  <si>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</si>
  <si>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</si>
  <si>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</si>
  <si>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</si>
  <si>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</si>
  <si>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</si>
  <si>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</si>
  <si>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</si>
  <si>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</si>
  <si>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</si>
  <si>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</si>
  <si>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</si>
  <si>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</si>
  <si>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</si>
  <si>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</si>
  <si>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</si>
  <si>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</si>
  <si>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</si>
  <si>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</si>
  <si>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</si>
  <si>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</si>
  <si>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</si>
  <si>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</si>
  <si>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</si>
  <si>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</si>
  <si>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</si>
  <si>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</si>
  <si>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</si>
  <si>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</si>
  <si>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</si>
  <si>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</si>
  <si>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</si>
  <si>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</si>
  <si>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</si>
  <si>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</si>
  <si>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</si>
  <si>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</si>
  <si>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</si>
  <si>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</si>
  <si>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</si>
  <si>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</si>
  <si>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</si>
  <si>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</si>
  <si>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</si>
  <si>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</si>
  <si>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</si>
  <si>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</si>
  <si>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</si>
  <si>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</si>
  <si>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</si>
  <si>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</si>
  <si>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</si>
  <si>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</si>
  <si>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</si>
  <si>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</si>
  <si>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</si>
  <si>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</si>
  <si>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</si>
  <si>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</si>
  <si>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</si>
  <si>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</si>
  <si>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</si>
  <si>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</si>
  <si>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</si>
  <si>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</si>
  <si>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</si>
  <si>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</si>
  <si>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</si>
  <si>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</si>
  <si>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</si>
  <si>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</si>
  <si>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</si>
  <si>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</si>
  <si>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</si>
  <si>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</si>
  <si>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</si>
  <si>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</si>
  <si>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</si>
  <si>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</si>
  <si>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</si>
  <si>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</si>
  <si>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</si>
  <si>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</si>
  <si>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</si>
  <si>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</si>
  <si>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</si>
  <si>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</si>
  <si>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</si>
  <si>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</si>
  <si>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</si>
  <si>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</si>
  <si>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</si>
  <si>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</si>
  <si>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</si>
  <si>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</si>
  <si>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</si>
  <si>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</si>
  <si>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</si>
  <si>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</si>
  <si>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</si>
  <si>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</si>
  <si>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</si>
  <si>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</si>
  <si>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</si>
  <si>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</si>
  <si>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</si>
  <si>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</si>
  <si>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</si>
  <si>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</si>
  <si>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</si>
  <si>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</si>
  <si>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</si>
  <si>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</si>
  <si>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</si>
  <si>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</si>
  <si>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</si>
  <si>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</si>
  <si>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</si>
  <si>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</si>
  <si>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</si>
  <si>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</si>
  <si>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</si>
  <si>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</si>
  <si>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</si>
  <si>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</si>
  <si>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</si>
  <si>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</si>
  <si>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</si>
  <si>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</si>
  <si>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</si>
  <si>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</si>
  <si>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</si>
  <si>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</si>
  <si>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</si>
  <si>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</si>
  <si>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</si>
  <si>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</si>
  <si>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</si>
  <si>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</si>
  <si>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</si>
  <si>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</si>
  <si>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</si>
  <si>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</si>
  <si>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</si>
  <si>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</si>
  <si>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</si>
  <si>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</si>
  <si>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</si>
  <si>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</si>
  <si>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</si>
  <si>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</si>
  <si>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</si>
  <si>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</si>
  <si>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</si>
  <si>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</si>
  <si>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</si>
  <si>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</si>
  <si>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</si>
  <si>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</si>
  <si>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</si>
  <si>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</si>
  <si>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</si>
  <si>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</si>
  <si>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</si>
  <si>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</si>
  <si>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</si>
  <si>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</si>
  <si>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</si>
  <si>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</si>
  <si>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</si>
  <si>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</si>
  <si>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</si>
  <si>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</si>
  <si>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</si>
  <si>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</si>
  <si>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</si>
  <si>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</si>
  <si>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</si>
  <si>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</si>
  <si>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</si>
  <si>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</si>
  <si>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</si>
  <si>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</si>
  <si>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</si>
  <si>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</si>
  <si>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</si>
  <si>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</si>
  <si>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</si>
  <si>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</si>
  <si>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</si>
  <si>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</si>
  <si>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</si>
  <si>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</si>
  <si>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</si>
  <si>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</si>
  <si>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</si>
  <si>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</si>
  <si>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</si>
  <si>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</si>
  <si>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</si>
  <si>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</si>
  <si>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</si>
  <si>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</si>
  <si>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</si>
  <si>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</si>
  <si>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</si>
  <si>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</si>
  <si>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</si>
  <si>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</si>
  <si>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</si>
  <si>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</si>
  <si>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</si>
  <si>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</si>
  <si>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</si>
  <si>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</si>
  <si>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</si>
  <si>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</si>
  <si>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</si>
  <si>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</si>
  <si>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</si>
  <si>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</si>
  <si>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</si>
  <si>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</si>
  <si>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</si>
  <si>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</si>
  <si>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</si>
  <si>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</si>
  <si>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</si>
  <si>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</si>
  <si>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</si>
  <si>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</si>
  <si>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</si>
  <si>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</si>
  <si>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</si>
  <si>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</si>
  <si>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</si>
  <si>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</si>
  <si>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</si>
  <si>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</si>
  <si>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</si>
  <si>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</si>
  <si>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</si>
  <si>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</si>
  <si>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</si>
  <si>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</si>
  <si>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</si>
  <si>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</si>
  <si>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</si>
  <si>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</si>
  <si>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</si>
  <si>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</si>
  <si>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</si>
  <si>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</si>
  <si>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</si>
  <si>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</si>
  <si>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</si>
  <si>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</si>
  <si>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</si>
  <si>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</si>
  <si>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</si>
  <si>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</si>
  <si>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</si>
  <si>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</si>
  <si>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</si>
  <si>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</si>
  <si>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</si>
  <si>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</si>
  <si>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</si>
  <si>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</si>
  <si>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</si>
  <si>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</si>
  <si>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</si>
  <si>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</si>
  <si>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</si>
  <si>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</si>
  <si>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</si>
  <si>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</si>
  <si>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</si>
  <si>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</si>
  <si>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</si>
  <si>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</si>
  <si>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</si>
  <si>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</si>
  <si>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</si>
  <si>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</si>
  <si>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</si>
  <si>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</si>
  <si>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</si>
  <si>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</si>
  <si>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</si>
  <si>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</si>
  <si>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</si>
  <si>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</si>
  <si>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</si>
  <si>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</si>
  <si>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</si>
  <si>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</si>
  <si>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</si>
  <si>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</si>
  <si>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</si>
  <si>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</si>
  <si>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</si>
  <si>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</si>
  <si>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</si>
  <si>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</si>
  <si>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</si>
  <si>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</si>
  <si>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</si>
  <si>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</si>
  <si>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</si>
  <si>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</si>
  <si>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</si>
  <si>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</si>
  <si>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</si>
  <si>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</si>
  <si>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</si>
  <si>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</si>
  <si>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</si>
  <si>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</si>
  <si>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</si>
  <si>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</si>
  <si>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</si>
  <si>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</si>
  <si>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</si>
  <si>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</si>
  <si>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</si>
  <si>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</si>
  <si>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</si>
  <si>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</si>
  <si>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</si>
  <si>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</si>
  <si>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</si>
  <si>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</si>
  <si>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</si>
  <si>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</si>
  <si>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</si>
  <si>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</si>
  <si>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</si>
  <si>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</si>
  <si>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</si>
  <si>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</si>
  <si>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</si>
  <si>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</si>
  <si>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</si>
  <si>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</si>
  <si>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</si>
  <si>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</si>
  <si>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</si>
  <si>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</si>
  <si>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</si>
  <si>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</si>
  <si>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</si>
  <si>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</si>
  <si>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</si>
  <si>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</si>
  <si>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</si>
  <si>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</si>
  <si>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</si>
  <si>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</si>
  <si>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</si>
  <si>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</si>
  <si>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</si>
  <si>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</si>
  <si>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</si>
  <si>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</si>
  <si>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</si>
  <si>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</si>
  <si>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</si>
  <si>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</si>
  <si>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</si>
  <si>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</si>
  <si>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</si>
  <si>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</si>
  <si>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</si>
  <si>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</si>
  <si>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</si>
  <si>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</si>
  <si>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</si>
  <si>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</si>
  <si>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</si>
  <si>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</si>
  <si>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</si>
  <si>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</si>
  <si>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</si>
  <si>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</si>
  <si>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</si>
  <si>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</si>
  <si>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</si>
  <si>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</si>
  <si>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</si>
  <si>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</si>
  <si>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</si>
  <si>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</si>
  <si>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</si>
  <si>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</si>
  <si>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</si>
  <si>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</si>
  <si>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</si>
  <si>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</si>
  <si>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</si>
  <si>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</si>
  <si>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</si>
  <si>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</si>
  <si>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</si>
  <si>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</si>
  <si>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</si>
  <si>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</si>
  <si>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</si>
  <si>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</si>
  <si>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</si>
  <si>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</si>
  <si>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</si>
  <si>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</si>
  <si>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</si>
  <si>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</si>
  <si>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</si>
  <si>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</si>
  <si>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</si>
  <si>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</si>
  <si>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</si>
  <si>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</si>
  <si>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</si>
  <si>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</si>
  <si>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</si>
  <si>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</si>
  <si>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</si>
  <si>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</si>
  <si>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</si>
  <si>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</si>
  <si>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</si>
  <si>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</si>
  <si>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</si>
  <si>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</si>
  <si>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</si>
  <si>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</si>
  <si>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</si>
  <si>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</si>
  <si>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</si>
  <si>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</si>
  <si>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</si>
  <si>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</si>
  <si>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</si>
  <si>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</si>
  <si>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</si>
  <si>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</si>
  <si>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</si>
  <si>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</si>
  <si>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</si>
  <si>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</si>
  <si>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</si>
  <si>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</si>
  <si>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</si>
  <si>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</si>
  <si>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</si>
  <si>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</si>
  <si>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</si>
  <si>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</si>
  <si>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</si>
  <si>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</si>
  <si>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</si>
  <si>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</si>
  <si>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</si>
  <si>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</si>
  <si>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</si>
  <si>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</si>
  <si>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</si>
  <si>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</si>
  <si>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</si>
  <si>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</si>
  <si>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</si>
  <si>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</si>
  <si>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</si>
  <si>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</si>
  <si>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</si>
  <si>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</si>
  <si>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</si>
  <si>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</si>
  <si>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</si>
  <si>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</si>
  <si>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</si>
  <si>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</si>
  <si>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</si>
  <si>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</si>
  <si>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</si>
  <si>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</si>
  <si>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</si>
  <si>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</si>
  <si>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</si>
  <si>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</si>
  <si>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</si>
  <si>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</si>
  <si>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</si>
  <si>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</si>
  <si>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</si>
  <si>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</si>
  <si>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</si>
  <si>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</si>
  <si>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</si>
  <si>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</si>
  <si>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</si>
  <si>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</si>
  <si>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</si>
  <si>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</si>
  <si>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</si>
  <si>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</si>
  <si>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</si>
  <si>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</si>
  <si>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</si>
  <si>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</si>
  <si>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</si>
  <si>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</si>
  <si>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</si>
  <si>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</si>
  <si>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</si>
  <si>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</si>
  <si>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</si>
  <si>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</si>
  <si>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</si>
  <si>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</si>
  <si>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</si>
  <si>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</si>
  <si>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</si>
  <si>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</si>
  <si>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</si>
  <si>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</si>
  <si>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</si>
  <si>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</si>
  <si>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</si>
  <si>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</si>
  <si>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</si>
  <si>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</si>
  <si>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</si>
  <si>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</si>
  <si>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</si>
  <si>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</si>
  <si>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</si>
  <si>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</si>
  <si>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</si>
  <si>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</si>
  <si>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</si>
  <si>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</si>
  <si>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</si>
  <si>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</si>
  <si>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</si>
  <si>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</si>
  <si>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</si>
  <si>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</si>
  <si>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</si>
  <si>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</si>
  <si>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</si>
  <si>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</si>
  <si>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</si>
  <si>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</si>
  <si>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</si>
  <si>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</si>
  <si>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</si>
  <si>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</si>
  <si>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</si>
  <si>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</si>
  <si>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</si>
  <si>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</si>
  <si>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</si>
  <si>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</si>
  <si>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</si>
  <si>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</si>
  <si>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</si>
  <si>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</si>
  <si>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</si>
  <si>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</si>
  <si>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</si>
  <si>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</si>
  <si>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</si>
  <si>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</si>
  <si>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</si>
  <si>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</si>
  <si>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</si>
  <si>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</si>
  <si>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</si>
  <si>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</si>
  <si>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</si>
  <si>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</si>
  <si>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</si>
  <si>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</si>
  <si>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</si>
  <si>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</si>
  <si>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</si>
  <si>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</si>
  <si>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</si>
  <si>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</si>
  <si>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</si>
  <si>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</si>
  <si>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</si>
  <si>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</si>
  <si>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</si>
  <si>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</si>
  <si>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</si>
  <si>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</si>
  <si>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</si>
  <si>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</si>
  <si>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</si>
  <si>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</si>
  <si>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</si>
  <si>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</si>
  <si>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</si>
  <si>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</si>
  <si>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</si>
  <si>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</si>
  <si>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</si>
  <si>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</si>
  <si>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</si>
  <si>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</si>
  <si>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</si>
  <si>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</si>
  <si>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</si>
  <si>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</si>
  <si>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</si>
  <si>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</si>
  <si>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</si>
  <si>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</si>
  <si>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</si>
  <si>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</si>
  <si>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</si>
  <si>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</si>
  <si>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</si>
  <si>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</si>
  <si>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</si>
  <si>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</si>
  <si>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</si>
  <si>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</si>
  <si>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</si>
  <si>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</si>
  <si>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</si>
  <si>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</si>
  <si>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</si>
  <si>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</si>
  <si>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</si>
  <si>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</si>
  <si>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</si>
  <si>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</si>
  <si>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</si>
  <si>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</si>
  <si>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</si>
  <si>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</si>
  <si>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</si>
  <si>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</si>
  <si>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</si>
  <si>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</si>
  <si>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</si>
  <si>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</si>
  <si>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</si>
  <si>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</si>
  <si>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</si>
  <si>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</si>
  <si>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</si>
  <si>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</si>
  <si>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</si>
  <si>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</si>
  <si>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</si>
  <si>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</si>
  <si>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</si>
  <si>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</si>
  <si>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</si>
  <si>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</si>
  <si>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</si>
  <si>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</si>
  <si>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</si>
  <si>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</si>
  <si>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</si>
  <si>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</si>
  <si>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</si>
  <si>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</si>
  <si>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</si>
  <si>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</si>
  <si>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</si>
  <si>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</si>
  <si>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</si>
  <si>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</si>
  <si>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</si>
  <si>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</si>
  <si>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</si>
  <si>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</si>
  <si>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</si>
  <si>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</si>
  <si>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</si>
  <si>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</si>
  <si>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</si>
  <si>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</si>
  <si>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</si>
  <si>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</si>
  <si>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</si>
  <si>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</si>
  <si>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</si>
  <si>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</si>
  <si>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</si>
  <si>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</si>
  <si>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</si>
  <si>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</si>
  <si>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</si>
  <si>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</si>
  <si>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</si>
  <si>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</si>
  <si>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</si>
  <si>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</si>
  <si>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</si>
  <si>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</si>
  <si>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</si>
  <si>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</si>
  <si>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</si>
  <si>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</si>
  <si>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</si>
  <si>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</si>
  <si>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</si>
  <si>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</si>
  <si>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</si>
  <si>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</si>
  <si>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</si>
  <si>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</si>
  <si>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</si>
  <si>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</si>
  <si>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</si>
  <si>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</si>
  <si>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</si>
  <si>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</si>
  <si>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</si>
  <si>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</si>
  <si>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</si>
  <si>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</si>
  <si>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</si>
  <si>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</si>
  <si>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</si>
  <si>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</si>
  <si>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</si>
  <si>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</si>
  <si>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</si>
  <si>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</si>
  <si>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</si>
  <si>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</si>
  <si>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</si>
  <si>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</si>
  <si>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</si>
  <si>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</si>
  <si>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</si>
  <si>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</si>
  <si>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</si>
  <si>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</si>
  <si>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</si>
  <si>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</si>
  <si>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</si>
  <si>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</si>
  <si>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</si>
  <si>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</si>
  <si>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</si>
  <si>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</si>
  <si>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</si>
  <si>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</si>
  <si>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</si>
  <si>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</si>
  <si>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</si>
  <si>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</si>
  <si>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</si>
  <si>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</si>
  <si>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</si>
  <si>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</si>
  <si>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</si>
  <si>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</si>
  <si>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</si>
  <si>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</si>
  <si>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</si>
  <si>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</si>
  <si>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</si>
  <si>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</si>
  <si>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</si>
  <si>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</si>
  <si>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</si>
  <si>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</si>
  <si>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</si>
  <si>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</si>
  <si>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</si>
  <si>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</si>
  <si>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</si>
  <si>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</si>
  <si>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</si>
  <si>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</si>
  <si>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</si>
  <si>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</si>
  <si>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</si>
  <si>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</si>
  <si>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</si>
  <si>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</si>
  <si>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</si>
  <si>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</si>
  <si>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</si>
  <si>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</si>
  <si>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</si>
  <si>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</si>
  <si>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</si>
  <si>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</si>
  <si>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</si>
  <si>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</si>
  <si>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</si>
  <si>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</si>
  <si>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</si>
  <si>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</si>
  <si>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</si>
  <si>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</si>
  <si>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</si>
  <si>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</si>
  <si>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</si>
  <si>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</si>
  <si>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</si>
  <si>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</si>
  <si>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</si>
  <si>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</si>
  <si>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</si>
  <si>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</si>
  <si>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</si>
  <si>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</si>
  <si>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</si>
  <si>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</si>
  <si>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</si>
  <si>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</si>
  <si>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</si>
  <si>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</si>
  <si>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</si>
  <si>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</si>
  <si>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</si>
  <si>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</si>
  <si>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</si>
  <si>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</si>
  <si>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</si>
  <si>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</si>
  <si>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</si>
  <si>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</si>
  <si>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</si>
  <si>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</si>
  <si>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</si>
  <si>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</si>
  <si>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</si>
  <si>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</si>
  <si>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</si>
  <si>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</si>
  <si>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</si>
  <si>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</si>
  <si>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</si>
  <si>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</si>
  <si>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</si>
  <si>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</si>
  <si>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</si>
  <si>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</si>
  <si>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</si>
  <si>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</si>
  <si>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</si>
  <si>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</si>
  <si>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</si>
  <si>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</si>
  <si>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</si>
  <si>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</si>
  <si>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</si>
  <si>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</si>
  <si>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</si>
  <si>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</si>
  <si>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</si>
  <si>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</si>
  <si>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</si>
  <si>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</si>
  <si>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</si>
  <si>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</si>
  <si>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</si>
  <si>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</si>
  <si>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</si>
  <si>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</si>
  <si>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</si>
  <si>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</si>
  <si>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</si>
  <si>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</si>
  <si>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</si>
  <si>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</si>
  <si>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</si>
  <si>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</si>
  <si>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</si>
  <si>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</si>
  <si>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</si>
  <si>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</si>
  <si>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</si>
  <si>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</si>
  <si>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</si>
  <si>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</si>
  <si>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</si>
  <si>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</si>
  <si>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</si>
  <si>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</si>
  <si>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</si>
  <si>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</si>
  <si>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</si>
  <si>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</si>
  <si>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</si>
  <si>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</si>
  <si>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</si>
  <si>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</si>
  <si>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</si>
  <si>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</si>
  <si>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</si>
  <si>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</si>
  <si>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</si>
  <si>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</si>
  <si>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</si>
  <si>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</si>
  <si>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</si>
  <si>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</si>
  <si>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</si>
  <si>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</si>
  <si>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</si>
  <si>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</si>
  <si>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</si>
  <si>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</si>
  <si>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</si>
  <si>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</si>
  <si>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</si>
  <si>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</si>
  <si>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</si>
  <si>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</si>
  <si>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</si>
  <si>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</si>
  <si>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</si>
  <si>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</si>
  <si>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</si>
  <si>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</si>
  <si>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</si>
  <si>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</si>
  <si>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</si>
  <si>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</si>
  <si>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</si>
  <si>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</si>
  <si>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</si>
  <si>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</si>
  <si>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</si>
  <si>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</si>
  <si>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</si>
  <si>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</si>
  <si>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</si>
  <si>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</si>
  <si>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</si>
  <si>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</si>
  <si>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</si>
  <si>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</si>
  <si>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</si>
  <si>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</si>
  <si>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</si>
  <si>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</si>
  <si>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</si>
  <si>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</si>
  <si>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</si>
  <si>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</si>
  <si>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</si>
  <si>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</si>
  <si>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</si>
  <si>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</si>
  <si>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</si>
  <si>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</si>
  <si>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</si>
  <si>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</si>
  <si>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</si>
  <si>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</si>
  <si>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</si>
  <si>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</si>
  <si>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</si>
  <si>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</si>
  <si>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</si>
  <si>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</si>
  <si>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</si>
  <si>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</si>
  <si>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</si>
  <si>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</si>
  <si>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</si>
  <si>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</si>
  <si>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</si>
  <si>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</si>
  <si>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</si>
  <si>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</si>
  <si>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</si>
  <si>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</si>
  <si>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</si>
  <si>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</si>
  <si>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</si>
  <si>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</si>
  <si>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</si>
  <si>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</si>
  <si>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</si>
  <si>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</si>
  <si>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</si>
  <si>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</si>
  <si>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</si>
  <si>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</si>
  <si>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</si>
  <si>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</si>
  <si>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</si>
  <si>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</si>
  <si>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</si>
  <si>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</si>
  <si>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</si>
  <si>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</si>
  <si>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</si>
  <si>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</si>
  <si>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</si>
  <si>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</si>
  <si>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</si>
  <si>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</si>
  <si>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</si>
  <si>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</si>
  <si>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</si>
  <si>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</si>
  <si>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</si>
  <si>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</si>
  <si>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</si>
  <si>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</si>
  <si>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</si>
  <si>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</si>
  <si>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</si>
  <si>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</si>
  <si>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</si>
  <si>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</si>
  <si>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</si>
  <si>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</si>
  <si>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</si>
  <si>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</si>
  <si>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</si>
  <si>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</si>
  <si>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</si>
  <si>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</si>
  <si>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</si>
  <si>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</si>
  <si>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</si>
  <si>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</si>
  <si>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</si>
  <si>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</si>
  <si>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</si>
  <si>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</si>
  <si>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</si>
  <si>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</si>
  <si>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</si>
  <si>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</si>
  <si>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</si>
  <si>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</si>
  <si>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</si>
  <si>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</si>
  <si>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</si>
  <si>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</si>
  <si>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</si>
  <si>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</si>
  <si>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</si>
  <si>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</si>
  <si>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</si>
  <si>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</si>
  <si>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</si>
  <si>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</si>
  <si>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</si>
  <si>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</si>
  <si>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</si>
  <si>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</si>
  <si>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</si>
  <si>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</si>
  <si>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</si>
  <si>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</si>
  <si>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</si>
  <si>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</si>
  <si>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</si>
  <si>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</si>
  <si>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</si>
  <si>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</si>
  <si>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</si>
  <si>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</si>
  <si>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</si>
  <si>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</si>
  <si>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</si>
  <si>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</si>
  <si>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</si>
  <si>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</si>
  <si>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</si>
  <si>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</si>
  <si>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</si>
  <si>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</si>
  <si>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</si>
  <si>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</si>
  <si>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</si>
  <si>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</si>
  <si>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</si>
  <si>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</si>
  <si>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</si>
  <si>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</si>
  <si>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</si>
  <si>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</si>
  <si>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</si>
  <si>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</si>
  <si>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</si>
  <si>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</si>
  <si>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</si>
  <si>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</si>
  <si>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</si>
  <si>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</si>
  <si>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</si>
  <si>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</si>
  <si>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</si>
  <si>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</si>
  <si>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</si>
  <si>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</si>
  <si>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</si>
  <si>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</si>
  <si>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</si>
  <si>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</si>
  <si>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</si>
  <si>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</si>
  <si>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</si>
  <si>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</si>
  <si>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</si>
  <si>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</si>
  <si>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</si>
  <si>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</si>
  <si>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</si>
  <si>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</si>
  <si>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</si>
  <si>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</si>
  <si>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</si>
  <si>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</si>
  <si>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</si>
  <si>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</si>
  <si>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</si>
  <si>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</si>
  <si>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</si>
  <si>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</si>
  <si>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</si>
  <si>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</si>
  <si>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</si>
  <si>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</si>
  <si>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</si>
  <si>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</si>
  <si>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</si>
  <si>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</si>
  <si>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</si>
  <si>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</si>
  <si>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</si>
  <si>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</si>
  <si>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</si>
  <si>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</si>
  <si>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</si>
  <si>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</si>
  <si>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</si>
  <si>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</si>
  <si>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</si>
  <si>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</si>
  <si>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</si>
  <si>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</si>
  <si>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</si>
  <si>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</si>
  <si>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</si>
  <si>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</si>
  <si>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</si>
  <si>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</si>
  <si>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</si>
  <si>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</si>
  <si>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</si>
  <si>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</si>
  <si>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</si>
  <si>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</si>
  <si>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</si>
  <si>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</si>
  <si>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</si>
  <si>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</si>
  <si>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</si>
  <si>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</si>
  <si>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</si>
  <si>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</si>
  <si>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</si>
  <si>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</si>
  <si>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</si>
  <si>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</si>
  <si>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</si>
  <si>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</si>
  <si>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</si>
  <si>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</si>
  <si>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</si>
  <si>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</si>
  <si>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</si>
  <si>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</si>
  <si>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</si>
  <si>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</si>
  <si>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</si>
  <si>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</si>
  <si>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</si>
  <si>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</si>
  <si>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</si>
  <si>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</si>
  <si>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</si>
  <si>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</si>
  <si>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</si>
  <si>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</si>
  <si>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</si>
  <si>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</si>
  <si>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</si>
  <si>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</si>
  <si>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</si>
  <si>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</si>
  <si>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</si>
  <si>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</si>
  <si>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</si>
  <si>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</si>
  <si>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</si>
  <si>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</si>
  <si>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</si>
  <si>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</si>
  <si>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</si>
  <si>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</si>
  <si>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</si>
  <si>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</si>
  <si>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</si>
  <si>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</si>
  <si>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</si>
  <si>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</si>
  <si>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</si>
  <si>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</si>
  <si>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</si>
  <si>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</si>
  <si>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</si>
  <si>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</si>
  <si>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</si>
  <si>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</si>
  <si>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</si>
  <si>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</si>
  <si>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</si>
  <si>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</si>
  <si>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</si>
  <si>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</si>
  <si>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</si>
  <si>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</si>
  <si>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</si>
  <si>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</si>
  <si>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</si>
  <si>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</si>
  <si>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</si>
  <si>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</si>
  <si>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</si>
  <si>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</si>
  <si>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</si>
  <si>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</si>
  <si>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</si>
  <si>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</si>
  <si>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</si>
  <si>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</si>
  <si>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</si>
  <si>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</si>
  <si>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</si>
  <si>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</si>
  <si>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</si>
  <si>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</si>
  <si>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</si>
  <si>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</si>
  <si>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</si>
  <si>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</si>
  <si>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</si>
  <si>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</si>
  <si>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</si>
  <si>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</si>
  <si>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</si>
  <si>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</si>
  <si>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</si>
  <si>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</si>
  <si>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</si>
  <si>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</si>
  <si>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</si>
  <si>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</si>
  <si>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</si>
  <si>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</si>
  <si>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</si>
  <si>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</si>
  <si>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</si>
  <si>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</si>
  <si>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</si>
  <si>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</si>
  <si>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</si>
  <si>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</si>
  <si>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</si>
  <si>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</si>
  <si>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</si>
  <si>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</si>
  <si>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</si>
  <si>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</si>
  <si>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</si>
  <si>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</si>
  <si>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</si>
  <si>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</si>
  <si>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</si>
  <si>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</si>
  <si>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</si>
  <si>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</si>
  <si>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</si>
  <si>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</si>
  <si>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</si>
  <si>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</si>
  <si>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</si>
  <si>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</si>
  <si>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</si>
  <si>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</si>
  <si>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</si>
  <si>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</si>
  <si>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</si>
  <si>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</si>
  <si>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</si>
  <si>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</si>
  <si>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</si>
  <si>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</si>
  <si>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</si>
  <si>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</si>
  <si>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</si>
  <si>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</si>
  <si>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</si>
  <si>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</si>
  <si>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</si>
  <si>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</si>
  <si>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</si>
  <si>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</si>
  <si>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</si>
  <si>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</si>
  <si>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</si>
  <si>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</si>
  <si>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</si>
  <si>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</si>
  <si>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</si>
  <si>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</si>
  <si>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</si>
  <si>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</si>
  <si>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</si>
  <si>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</si>
  <si>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</si>
  <si>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</si>
  <si>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</si>
  <si>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</si>
  <si>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</si>
  <si>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</si>
  <si>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</si>
  <si>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</si>
  <si>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</si>
  <si>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</si>
  <si>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</si>
  <si>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</si>
  <si>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</si>
  <si>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</si>
  <si>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</si>
  <si>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</si>
  <si>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</si>
  <si>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</si>
  <si>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</si>
  <si>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</si>
  <si>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</si>
  <si>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</si>
  <si>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</si>
  <si>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</si>
  <si>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</si>
  <si>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</si>
  <si>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</si>
  <si>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</si>
  <si>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</si>
  <si>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</si>
  <si>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</si>
  <si>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</si>
  <si>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</si>
  <si>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</si>
  <si>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</si>
  <si>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</si>
  <si>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</si>
  <si>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</si>
  <si>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</si>
  <si>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</si>
  <si>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</si>
  <si>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</si>
  <si>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</si>
  <si>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</si>
  <si>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</si>
  <si>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</si>
  <si>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</si>
  <si>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</si>
  <si>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</si>
  <si>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</si>
  <si>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</si>
  <si>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</si>
  <si>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</si>
  <si>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</si>
  <si>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</si>
  <si>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</si>
  <si>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</si>
  <si>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</si>
  <si>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</si>
  <si>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</si>
  <si>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</si>
  <si>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</si>
  <si>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</si>
  <si>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</si>
  <si>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</si>
  <si>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</si>
  <si>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</si>
  <si>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</si>
  <si>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</si>
  <si>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</si>
  <si>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</si>
  <si>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</si>
  <si>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</si>
  <si>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</si>
  <si>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</si>
  <si>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</si>
  <si>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</si>
  <si>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</si>
  <si>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</si>
  <si>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</si>
  <si>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</si>
  <si>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</si>
  <si>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</si>
  <si>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</si>
  <si>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</si>
  <si>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</si>
  <si>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</si>
  <si>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</si>
  <si>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</si>
  <si>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</si>
  <si>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</si>
  <si>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</si>
  <si>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</si>
  <si>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</si>
  <si>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</si>
  <si>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</si>
  <si>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</si>
  <si>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</si>
  <si>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</si>
  <si>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</si>
  <si>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</si>
  <si>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</si>
  <si>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</si>
  <si>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</si>
  <si>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</si>
  <si>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</si>
  <si>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</si>
  <si>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</si>
  <si>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</si>
  <si>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</si>
  <si>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</si>
  <si>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</si>
  <si>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</si>
  <si>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</si>
  <si>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</si>
  <si>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</si>
  <si>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</si>
  <si>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</si>
  <si>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</si>
  <si>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</si>
  <si>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</si>
  <si>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</si>
  <si>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</si>
  <si>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</si>
  <si>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</si>
  <si>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</si>
  <si>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</si>
  <si>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</si>
  <si>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</si>
  <si>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</si>
  <si>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</si>
  <si>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</si>
  <si>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</si>
  <si>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</si>
  <si>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</si>
  <si>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</si>
  <si>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</si>
  <si>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</si>
  <si>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</si>
  <si>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</si>
  <si>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</si>
  <si>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</si>
  <si>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</si>
  <si>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</si>
  <si>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</si>
  <si>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</si>
  <si>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</si>
  <si>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</si>
  <si>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</si>
  <si>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</si>
  <si>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</si>
  <si>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</si>
  <si>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</si>
  <si>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</si>
  <si>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</si>
  <si>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</si>
  <si>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</si>
  <si>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</si>
  <si>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</si>
  <si>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</si>
  <si>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</si>
  <si>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</si>
  <si>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</si>
  <si>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</si>
  <si>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</si>
  <si>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</si>
  <si>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</si>
  <si>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</si>
  <si>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</si>
  <si>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</si>
  <si>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</si>
  <si>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</si>
  <si>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</si>
  <si>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</si>
  <si>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</si>
  <si>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</si>
  <si>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</si>
  <si>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</si>
  <si>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</si>
  <si>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</si>
  <si>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</si>
  <si>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</si>
  <si>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</si>
  <si>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</si>
  <si>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</si>
  <si>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</si>
  <si>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</si>
  <si>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</si>
  <si>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</si>
  <si>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</si>
  <si>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</si>
  <si>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</si>
  <si>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</si>
  <si>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</si>
  <si>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</si>
  <si>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</si>
  <si>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</si>
  <si>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</si>
  <si>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</si>
  <si>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</si>
  <si>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</si>
  <si>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</si>
  <si>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</si>
  <si>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</si>
  <si>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</si>
  <si>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</si>
  <si>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</si>
  <si>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</si>
  <si>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</si>
  <si>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</si>
  <si>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</si>
  <si>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</si>
  <si>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</si>
  <si>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</si>
  <si>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</si>
  <si>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</si>
  <si>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</si>
  <si>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</si>
  <si>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</si>
  <si>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</si>
  <si>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</si>
  <si>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</si>
  <si>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</si>
  <si>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</si>
  <si>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</si>
  <si>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</si>
  <si>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</si>
  <si>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</si>
  <si>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</si>
  <si>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</si>
  <si>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</si>
  <si>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</si>
  <si>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</si>
  <si>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</si>
  <si>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</si>
  <si>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</si>
  <si>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</si>
  <si>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</si>
  <si>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</si>
  <si>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</si>
  <si>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</si>
  <si>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</si>
  <si>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</si>
  <si>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</si>
  <si>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</si>
  <si>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</si>
  <si>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</si>
  <si>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</si>
  <si>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</si>
  <si>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</si>
  <si>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</si>
  <si>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</si>
  <si>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</si>
  <si>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</si>
  <si>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</si>
  <si>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</si>
  <si>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</si>
  <si>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</si>
  <si>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</si>
  <si>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</si>
  <si>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</si>
  <si>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</si>
  <si>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</si>
  <si>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</si>
  <si>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</si>
  <si>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</si>
  <si>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</si>
  <si>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</si>
  <si>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</si>
  <si>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</si>
  <si>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</si>
  <si>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</si>
  <si>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</si>
  <si>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</si>
  <si>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</si>
  <si>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</si>
  <si>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</si>
  <si>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</si>
  <si>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</si>
  <si>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</si>
  <si>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</si>
  <si>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</si>
  <si>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</si>
  <si>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</si>
  <si>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</si>
  <si>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</si>
  <si>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</si>
  <si>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</si>
  <si>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</si>
  <si>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</si>
  <si>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</si>
  <si>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</si>
  <si>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</si>
  <si>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</si>
  <si>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</si>
  <si>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</si>
  <si>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</si>
  <si>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</si>
  <si>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</si>
  <si>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</si>
  <si>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</si>
  <si>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</si>
  <si>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</si>
  <si>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</si>
  <si>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</si>
  <si>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</si>
  <si>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</si>
  <si>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</si>
  <si>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</si>
  <si>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</si>
  <si>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</si>
  <si>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</si>
  <si>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</si>
  <si>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</si>
  <si>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</si>
  <si>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</si>
  <si>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</si>
  <si>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</si>
  <si>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</si>
  <si>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</si>
  <si>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</si>
  <si>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</si>
  <si>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</si>
  <si>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</si>
  <si>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</si>
  <si>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</si>
  <si>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</si>
  <si>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</si>
  <si>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</si>
  <si>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</si>
  <si>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</si>
  <si>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</si>
  <si>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</si>
  <si>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</si>
  <si>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</si>
  <si>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</si>
  <si>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</si>
  <si>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</si>
  <si>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</si>
  <si>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</si>
  <si>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</si>
  <si>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</si>
  <si>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</si>
  <si>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</si>
  <si>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</si>
  <si>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</si>
  <si>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</si>
  <si>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</si>
  <si>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</si>
  <si>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</si>
  <si>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</si>
  <si>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</si>
  <si>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</si>
  <si>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</si>
  <si>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</si>
  <si>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</si>
  <si>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</si>
  <si>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</si>
  <si>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</si>
  <si>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</si>
  <si>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</si>
  <si>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</si>
  <si>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</si>
  <si>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</si>
  <si>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</si>
  <si>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</si>
  <si>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</si>
  <si>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</si>
  <si>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</si>
  <si>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</si>
  <si>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</si>
  <si>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</si>
  <si>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</si>
  <si>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</si>
  <si>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</si>
  <si>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</si>
  <si>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</si>
  <si>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</si>
  <si>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</si>
  <si>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</si>
  <si>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</si>
  <si>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</si>
  <si>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</si>
  <si>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</si>
  <si>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</si>
  <si>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</si>
  <si>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</si>
  <si>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</si>
  <si>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</si>
  <si>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</si>
  <si>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</si>
  <si>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</si>
  <si>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</si>
  <si>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</si>
  <si>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</si>
  <si>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</si>
  <si>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</si>
  <si>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</si>
  <si>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</si>
  <si>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</si>
  <si>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</si>
  <si>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</si>
  <si>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</si>
  <si>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</si>
  <si>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</si>
  <si>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</si>
  <si>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</si>
  <si>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</si>
  <si>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</si>
  <si>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</si>
  <si>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</si>
  <si>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</si>
  <si>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</si>
  <si>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</si>
  <si>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</si>
  <si>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</si>
  <si>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</si>
  <si>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</si>
  <si>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</si>
  <si>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</si>
  <si>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</si>
  <si>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</si>
  <si>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</si>
  <si>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</si>
  <si>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</si>
  <si>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</si>
  <si>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</si>
  <si>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</si>
  <si>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</si>
  <si>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</si>
  <si>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</si>
  <si>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</si>
  <si>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</si>
  <si>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</si>
  <si>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</si>
  <si>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</si>
  <si>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</si>
  <si>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</si>
  <si>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</si>
  <si>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</si>
  <si>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</si>
  <si>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</si>
  <si>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</si>
  <si>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</si>
  <si>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</si>
  <si>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</si>
  <si>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</si>
  <si>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</si>
  <si>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</si>
  <si>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</si>
  <si>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</si>
  <si>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</si>
  <si>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</si>
  <si>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</si>
  <si>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</si>
  <si>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</si>
  <si>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</si>
  <si>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</si>
  <si>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</si>
  <si>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</si>
  <si>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</si>
  <si>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</si>
  <si>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</si>
  <si>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</si>
  <si>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</si>
  <si>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</si>
  <si>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</si>
  <si>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</si>
  <si>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</si>
  <si>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</si>
  <si>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</si>
  <si>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</si>
  <si>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</si>
  <si>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</si>
  <si>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</si>
  <si>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</si>
  <si>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</si>
  <si>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</si>
  <si>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</si>
  <si>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</si>
  <si>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</si>
  <si>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</si>
  <si>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</si>
  <si>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</si>
  <si>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</si>
  <si>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</si>
  <si>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</si>
  <si>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</si>
  <si>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</si>
  <si>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</si>
  <si>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</si>
  <si>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</si>
  <si>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</si>
  <si>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</si>
  <si>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</si>
  <si>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</si>
  <si>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</si>
  <si>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</si>
  <si>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</si>
  <si>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</si>
  <si>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</si>
  <si>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</si>
  <si>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</si>
  <si>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</si>
  <si>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</si>
  <si>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</si>
  <si>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</si>
  <si>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</si>
  <si>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</si>
  <si>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</si>
  <si>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</si>
  <si>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</si>
  <si>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</si>
  <si>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</si>
  <si>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</si>
  <si>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</si>
  <si>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</si>
  <si>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</si>
  <si>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</si>
  <si>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</si>
  <si>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</si>
  <si>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</si>
  <si>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</si>
  <si>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</si>
  <si>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</si>
  <si>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</si>
  <si>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</si>
  <si>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</si>
  <si>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</si>
  <si>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</si>
  <si>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</si>
  <si>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</si>
  <si>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</si>
  <si>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</si>
  <si>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</si>
  <si>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</si>
  <si>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</si>
  <si>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</si>
  <si>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</si>
  <si>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</si>
  <si>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</si>
  <si>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</si>
  <si>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</si>
  <si>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</si>
  <si>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</si>
  <si>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</si>
  <si>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</si>
  <si>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</si>
  <si>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</si>
  <si>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</si>
  <si>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</si>
  <si>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</si>
  <si>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</si>
  <si>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</si>
  <si>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</si>
  <si>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</si>
  <si>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</si>
  <si>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</si>
  <si>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</si>
  <si>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</si>
  <si>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</si>
  <si>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</si>
  <si>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</si>
  <si>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</si>
  <si>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</si>
  <si>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</si>
  <si>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</si>
  <si>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</si>
  <si>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</si>
  <si>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</si>
  <si>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</si>
  <si>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</si>
  <si>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</si>
  <si>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</si>
  <si>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</si>
  <si>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</si>
  <si>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</si>
  <si>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</si>
  <si>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</si>
  <si>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</si>
  <si>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</si>
  <si>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</si>
  <si>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</si>
  <si>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</si>
  <si>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</si>
  <si>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</si>
  <si>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</si>
  <si>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</si>
  <si>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</si>
  <si>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</si>
  <si>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</si>
  <si>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</si>
  <si>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</si>
  <si>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</si>
  <si>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</si>
  <si>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</si>
  <si>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</si>
  <si>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</si>
  <si>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</si>
  <si>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</si>
  <si>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</si>
  <si>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</si>
  <si>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</si>
  <si>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</si>
  <si>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</si>
  <si>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</si>
  <si>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</si>
  <si>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</si>
  <si>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</si>
  <si>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</si>
  <si>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</si>
  <si>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</si>
  <si>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</si>
  <si>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</si>
  <si>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</si>
  <si>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</si>
  <si>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</si>
  <si>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</si>
  <si>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</si>
  <si>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</si>
  <si>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</si>
  <si>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</si>
  <si>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</si>
  <si>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</si>
  <si>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</si>
  <si>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</si>
  <si>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</si>
  <si>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</si>
  <si>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</si>
  <si>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</si>
  <si>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</si>
  <si>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</si>
  <si>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</si>
  <si>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</si>
  <si>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</si>
  <si>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</si>
  <si>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</si>
  <si>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</si>
  <si>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</si>
  <si>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</si>
  <si>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</si>
  <si>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</si>
  <si>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</si>
  <si>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</si>
  <si>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</si>
  <si>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</si>
  <si>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</si>
  <si>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</si>
  <si>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</si>
  <si>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</si>
  <si>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</si>
  <si>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</si>
  <si>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</si>
  <si>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</si>
  <si>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</si>
  <si>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</si>
  <si>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</si>
  <si>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</si>
  <si>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</si>
  <si>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</si>
  <si>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</si>
  <si>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</si>
  <si>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</si>
  <si>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</si>
  <si>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</si>
  <si>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</si>
  <si>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</si>
  <si>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</si>
  <si>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</si>
  <si>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</si>
  <si>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</si>
  <si>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</si>
  <si>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</si>
  <si>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</si>
  <si>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</si>
  <si>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</si>
  <si>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</si>
  <si>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</si>
  <si>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</si>
  <si>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</si>
  <si>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</si>
  <si>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</si>
  <si>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</si>
  <si>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</si>
  <si>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</si>
  <si>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</si>
  <si>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</si>
  <si>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</si>
  <si>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</si>
  <si>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</si>
  <si>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</si>
  <si>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</si>
  <si>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</si>
  <si>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</si>
  <si>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</si>
  <si>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</si>
  <si>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</si>
  <si>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</si>
  <si>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</si>
  <si>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</si>
  <si>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</si>
  <si>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</si>
  <si>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</si>
  <si>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</si>
  <si>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</si>
  <si>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</si>
  <si>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</si>
  <si>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</si>
  <si>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</si>
  <si>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</si>
  <si>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</si>
  <si>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</si>
  <si>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</si>
  <si>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</si>
  <si>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</si>
  <si>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</si>
  <si>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</si>
  <si>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</si>
  <si>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</si>
  <si>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</si>
  <si>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</si>
  <si>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</si>
  <si>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</si>
  <si>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</si>
  <si>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</si>
  <si>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</si>
  <si>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</si>
  <si>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</si>
  <si>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</si>
  <si>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</si>
  <si>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</si>
  <si>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</si>
  <si>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</si>
  <si>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</si>
  <si>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</si>
  <si>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</si>
  <si>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</si>
  <si>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</si>
  <si>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</si>
  <si>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</si>
  <si>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</si>
  <si>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</si>
  <si>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</si>
  <si>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</si>
  <si>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</si>
  <si>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</si>
  <si>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</si>
  <si>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</si>
  <si>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</si>
  <si>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</si>
  <si>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</si>
  <si>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</si>
  <si>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</si>
  <si>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</si>
  <si>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</si>
  <si>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</si>
  <si>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</si>
  <si>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</si>
  <si>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</si>
  <si>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</si>
  <si>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</si>
  <si>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</si>
  <si>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</si>
  <si>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</si>
  <si>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</si>
  <si>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</si>
  <si>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</si>
  <si>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</si>
  <si>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</si>
  <si>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</si>
  <si>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</si>
  <si>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</si>
  <si>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</si>
  <si>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</si>
  <si>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</si>
  <si>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</si>
  <si>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</si>
  <si>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</si>
  <si>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</si>
  <si>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</si>
  <si>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</si>
  <si>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</si>
  <si>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</si>
  <si>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</si>
  <si>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</si>
  <si>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</si>
  <si>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</si>
  <si>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</si>
  <si>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</si>
  <si>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</si>
  <si>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</si>
  <si>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</si>
  <si>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</si>
  <si>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</si>
  <si>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</si>
  <si>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</si>
  <si>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</si>
  <si>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</si>
  <si>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</si>
  <si>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</si>
  <si>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</si>
  <si>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</si>
  <si>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</si>
  <si>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</si>
  <si>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</si>
  <si>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</si>
  <si>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</si>
  <si>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</si>
  <si>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</si>
  <si>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</si>
  <si>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</si>
  <si>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</si>
  <si>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</si>
  <si>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</si>
  <si>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</si>
  <si>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</si>
  <si>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</si>
  <si>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</si>
  <si>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</si>
  <si>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</si>
  <si>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</si>
  <si>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</si>
  <si>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</si>
  <si>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</si>
  <si>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</si>
  <si>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</si>
  <si>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</si>
  <si>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</si>
  <si>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</si>
  <si>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</si>
  <si>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</si>
  <si>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</si>
  <si>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</si>
  <si>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</si>
  <si>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</si>
  <si>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</si>
  <si>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</si>
  <si>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</si>
  <si>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</si>
  <si>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</si>
  <si>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</si>
  <si>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</si>
  <si>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</si>
  <si>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</si>
  <si>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</si>
  <si>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</si>
  <si>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</si>
  <si>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</si>
  <si>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</si>
  <si>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</si>
  <si>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</si>
  <si>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</si>
  <si>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</si>
  <si>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</si>
  <si>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</si>
  <si>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</si>
  <si>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</si>
  <si>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</si>
  <si>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</si>
  <si>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</si>
  <si>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</si>
  <si>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</si>
  <si>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</si>
  <si>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</si>
  <si>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</si>
  <si>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</si>
  <si>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</si>
  <si>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</si>
  <si>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</si>
  <si>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</si>
  <si>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</si>
  <si>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</si>
  <si>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</si>
  <si>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</si>
  <si>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</si>
  <si>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</si>
  <si>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</si>
  <si>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</si>
  <si>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</si>
  <si>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</si>
  <si>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</si>
  <si>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</si>
  <si>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</si>
  <si>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</si>
  <si>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</si>
  <si>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</si>
  <si>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</si>
  <si>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</si>
  <si>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</si>
  <si>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</si>
  <si>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</si>
  <si>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</si>
  <si>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</si>
  <si>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</si>
  <si>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</si>
  <si>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</si>
  <si>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</si>
  <si>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</si>
  <si>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</si>
  <si>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</si>
  <si>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</si>
  <si>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</si>
  <si>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</si>
  <si>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</si>
  <si>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</si>
  <si>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</si>
  <si>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</si>
  <si>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</si>
  <si>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</si>
  <si>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</si>
  <si>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</si>
  <si>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</si>
  <si>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</si>
  <si>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</si>
  <si>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</si>
  <si>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</si>
  <si>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</si>
  <si>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</si>
  <si>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</si>
  <si>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</si>
  <si>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</si>
  <si>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</si>
  <si>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</si>
  <si>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</si>
  <si>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</si>
  <si>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</si>
  <si>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</si>
  <si>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</si>
  <si>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</si>
  <si>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</si>
  <si>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</si>
  <si>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</si>
  <si>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</si>
  <si>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</si>
  <si>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</si>
  <si>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</si>
  <si>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</si>
  <si>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</si>
  <si>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</si>
  <si>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</si>
  <si>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</si>
  <si>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</si>
  <si>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</si>
  <si>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</si>
  <si>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</si>
  <si>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</si>
  <si>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</si>
  <si>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</si>
  <si>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</si>
  <si>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</si>
  <si>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</si>
  <si>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</si>
  <si>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</si>
  <si>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</si>
  <si>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</si>
  <si>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</si>
  <si>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</si>
  <si>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</si>
  <si>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</si>
  <si>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</si>
  <si>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</si>
  <si>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</si>
  <si>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</si>
  <si>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</si>
  <si>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</si>
  <si>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</si>
  <si>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</si>
  <si>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</si>
  <si>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</si>
  <si>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</si>
  <si>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</si>
  <si>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</si>
  <si>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</si>
  <si>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</si>
  <si>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</si>
  <si>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</si>
  <si>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</si>
  <si>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</si>
  <si>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</si>
  <si>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</si>
  <si>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</si>
  <si>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</si>
  <si>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</si>
  <si>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</si>
  <si>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</si>
  <si>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</si>
  <si>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</si>
  <si>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</si>
  <si>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</si>
  <si>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</si>
  <si>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</si>
  <si>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</si>
  <si>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</si>
  <si>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</si>
  <si>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</si>
  <si>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</si>
  <si>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</si>
  <si>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</si>
  <si>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</si>
  <si>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</si>
  <si>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</si>
  <si>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</si>
  <si>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</si>
  <si>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</si>
  <si>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</si>
  <si>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</si>
  <si>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</si>
  <si>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</si>
  <si>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</si>
  <si>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</si>
  <si>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</si>
  <si>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</si>
  <si>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</si>
  <si>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</si>
  <si>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</si>
  <si>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</si>
  <si>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</si>
  <si>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</si>
  <si>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</si>
  <si>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</si>
  <si>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</si>
  <si>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</si>
  <si>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</si>
  <si>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</si>
  <si>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</si>
  <si>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</si>
  <si>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</si>
  <si>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</si>
  <si>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</si>
  <si>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</si>
  <si>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</si>
  <si>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</si>
  <si>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</si>
  <si>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</si>
  <si>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</si>
  <si>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</si>
  <si>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</si>
  <si>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</si>
  <si>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</si>
  <si>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</si>
  <si>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</si>
  <si>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</si>
  <si>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</si>
  <si>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</si>
  <si>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</si>
  <si>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</si>
  <si>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</si>
  <si>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</si>
  <si>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</si>
  <si>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</si>
  <si>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</si>
  <si>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</si>
  <si>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</si>
  <si>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</si>
  <si>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</si>
  <si>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</si>
  <si>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</si>
  <si>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</si>
  <si>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</si>
  <si>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</si>
  <si>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</si>
  <si>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</si>
  <si>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</si>
  <si>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</si>
  <si>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</si>
  <si>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</si>
  <si>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</si>
  <si>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</si>
  <si>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</si>
  <si>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</si>
  <si>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</si>
  <si>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</si>
  <si>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</si>
  <si>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</si>
  <si>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</si>
  <si>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</si>
  <si>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</si>
  <si>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</si>
  <si>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</si>
  <si>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</si>
  <si>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</si>
  <si>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</si>
  <si>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</si>
  <si>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</si>
  <si>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</si>
  <si>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</si>
  <si>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</si>
  <si>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</si>
  <si>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</si>
  <si>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</si>
  <si>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</si>
  <si>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</si>
  <si>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</si>
  <si>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</si>
  <si>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</si>
  <si>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</si>
  <si>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</si>
  <si>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</si>
  <si>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</si>
  <si>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</si>
  <si>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</si>
  <si>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</si>
  <si>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</si>
  <si>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</si>
  <si>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</si>
  <si>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</si>
  <si>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</si>
  <si>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</si>
  <si>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</si>
  <si>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</si>
  <si>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</si>
  <si>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</si>
  <si>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</si>
  <si>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</si>
  <si>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</si>
  <si>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</si>
  <si>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</si>
  <si>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</si>
  <si>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</si>
  <si>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</si>
  <si>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</si>
  <si>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</si>
  <si>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</si>
  <si>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</si>
  <si>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</si>
  <si>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</si>
  <si>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</si>
  <si>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</si>
  <si>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</si>
  <si>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</si>
  <si>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</si>
  <si>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</si>
  <si>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</si>
  <si>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</si>
  <si>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</si>
  <si>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</si>
  <si>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</si>
  <si>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</si>
  <si>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</si>
  <si>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</si>
  <si>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</si>
  <si>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</si>
  <si>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</si>
  <si>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</si>
  <si>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</si>
  <si>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</si>
  <si>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</si>
  <si>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</si>
  <si>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</si>
  <si>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</si>
  <si>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</si>
  <si>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</si>
  <si>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</si>
  <si>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</si>
  <si>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</si>
  <si>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</si>
  <si>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</si>
  <si>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</si>
  <si>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</si>
  <si>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</si>
  <si>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</si>
  <si>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</si>
  <si>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</si>
  <si>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</si>
  <si>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</si>
  <si>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</si>
  <si>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</si>
  <si>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</si>
  <si>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</si>
  <si>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</si>
  <si>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</si>
  <si>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</si>
  <si>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</si>
  <si>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</si>
  <si>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</si>
  <si>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</si>
  <si>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</si>
  <si>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</si>
  <si>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</si>
  <si>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</si>
  <si>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</si>
  <si>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</si>
  <si>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</si>
  <si>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</si>
  <si>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</si>
  <si>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</si>
  <si>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</si>
  <si>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</si>
  <si>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</si>
  <si>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</si>
  <si>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</si>
  <si>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</si>
  <si>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</si>
  <si>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</si>
  <si>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</si>
  <si>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</si>
  <si>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</si>
  <si>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</si>
  <si>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</si>
  <si>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</si>
  <si>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</si>
  <si>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</si>
  <si>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</si>
  <si>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</si>
  <si>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</si>
  <si>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</si>
  <si>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</si>
  <si>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</si>
  <si>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</si>
  <si>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</si>
  <si>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</si>
  <si>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</si>
  <si>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</si>
  <si>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</si>
  <si>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</si>
  <si>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</si>
  <si>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</si>
  <si>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</si>
  <si>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</si>
  <si>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</si>
  <si>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</si>
  <si>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</si>
  <si>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</si>
  <si>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</si>
  <si>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</si>
  <si>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</si>
  <si>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</si>
  <si>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</si>
  <si>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</si>
  <si>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</si>
  <si>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</si>
  <si>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</si>
  <si>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</si>
  <si>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</si>
  <si>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</si>
  <si>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</si>
  <si>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</si>
  <si>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</si>
  <si>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</si>
  <si>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</si>
  <si>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</si>
  <si>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</si>
  <si>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</si>
  <si>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</si>
  <si>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</si>
  <si>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</si>
  <si>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</si>
  <si>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</si>
  <si>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</si>
  <si>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</si>
  <si>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</si>
  <si>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</si>
  <si>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</si>
  <si>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</si>
  <si>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</si>
  <si>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</si>
  <si>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</si>
  <si>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</si>
  <si>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</si>
  <si>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</si>
  <si>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</si>
  <si>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</si>
  <si>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</si>
  <si>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</si>
  <si>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</si>
  <si>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</si>
  <si>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</si>
  <si>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</si>
  <si>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</si>
  <si>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</si>
  <si>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</si>
  <si>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</si>
  <si>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</si>
  <si>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</si>
  <si>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</si>
  <si>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</si>
  <si>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</si>
  <si>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</si>
  <si>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</si>
  <si>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</si>
  <si>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</si>
  <si>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</si>
  <si>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</si>
  <si>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</si>
  <si>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</si>
  <si>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</si>
  <si>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</si>
  <si>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</si>
  <si>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</si>
  <si>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</si>
  <si>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</si>
  <si>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</si>
  <si>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</si>
  <si>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</si>
  <si>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</si>
  <si>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</si>
  <si>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</si>
  <si>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</si>
  <si>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</si>
  <si>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</si>
  <si>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</si>
  <si>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</si>
  <si>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</si>
  <si>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</si>
  <si>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</si>
  <si>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</si>
  <si>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</si>
  <si>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</si>
  <si>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</si>
  <si>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</si>
  <si>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</si>
  <si>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</si>
  <si>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</si>
  <si>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</si>
  <si>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</si>
  <si>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</si>
  <si>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</si>
  <si>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</si>
  <si>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</si>
  <si>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</si>
  <si>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</si>
  <si>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</si>
  <si>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</si>
  <si>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</si>
  <si>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</si>
  <si>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</si>
  <si>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</si>
  <si>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</si>
  <si>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</si>
  <si>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</si>
  <si>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</si>
  <si>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</si>
  <si>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</si>
  <si>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</si>
  <si>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</si>
  <si>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</si>
  <si>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</si>
  <si>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</si>
  <si>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</si>
  <si>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</si>
  <si>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</si>
  <si>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</si>
  <si>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</si>
  <si>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</si>
  <si>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</si>
  <si>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</si>
  <si>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</si>
  <si>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</si>
  <si>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</si>
  <si>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</si>
  <si>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</si>
  <si>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</si>
  <si>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</si>
  <si>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</si>
  <si>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</si>
  <si>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</si>
  <si>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</si>
  <si>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</si>
  <si>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</si>
  <si>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</si>
  <si>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</si>
  <si>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</si>
  <si>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</si>
  <si>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</si>
  <si>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</si>
  <si>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</si>
  <si>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</si>
  <si>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</si>
  <si>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</si>
  <si>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</si>
  <si>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</si>
  <si>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</si>
  <si>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</si>
  <si>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</si>
  <si>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</si>
  <si>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</si>
  <si>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</si>
  <si>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</si>
  <si>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</si>
  <si>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</si>
  <si>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</si>
  <si>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</si>
  <si>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</si>
  <si>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</si>
  <si>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</si>
  <si>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</si>
  <si>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</si>
  <si>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</si>
  <si>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</si>
  <si>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</si>
  <si>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</si>
  <si>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</si>
  <si>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</si>
  <si>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</si>
  <si>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</si>
  <si>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</si>
  <si>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</si>
  <si>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</si>
  <si>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</si>
  <si>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</si>
  <si>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</si>
  <si>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</si>
  <si>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</si>
  <si>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</si>
  <si>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</si>
  <si>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</si>
  <si>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</si>
  <si>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</si>
  <si>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</si>
  <si>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</si>
  <si>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</si>
  <si>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</si>
  <si>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</si>
  <si>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</si>
  <si>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</si>
  <si>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</si>
  <si>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</si>
  <si>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</si>
  <si>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</si>
  <si>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</si>
  <si>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</si>
  <si>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</si>
  <si>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</si>
  <si>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</si>
  <si>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</si>
  <si>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</si>
  <si>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</si>
  <si>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</si>
  <si>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</si>
  <si>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</si>
  <si>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</si>
  <si>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</si>
  <si>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</si>
  <si>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</si>
  <si>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</si>
  <si>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</si>
  <si>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</si>
  <si>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</si>
  <si>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</si>
  <si>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</si>
  <si>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</si>
  <si>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</si>
  <si>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</si>
  <si>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</si>
  <si>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</si>
  <si>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</si>
  <si>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</si>
  <si>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</si>
  <si>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</si>
  <si>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</si>
  <si>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</si>
  <si>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</si>
  <si>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</si>
  <si>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</si>
  <si>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</si>
  <si>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</si>
  <si>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</si>
  <si>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</si>
  <si>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</si>
  <si>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</si>
  <si>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</si>
  <si>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</si>
  <si>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</si>
  <si>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</si>
  <si>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</si>
  <si>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</si>
  <si>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</si>
  <si>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</si>
  <si>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</si>
  <si>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</si>
  <si>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</si>
  <si>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</si>
  <si>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</si>
  <si>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</si>
  <si>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</si>
  <si>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</si>
  <si>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</si>
  <si>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</si>
  <si>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</si>
  <si>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</si>
  <si>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</si>
  <si>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</si>
  <si>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</si>
  <si>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</si>
  <si>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</si>
  <si>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</si>
  <si>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</si>
  <si>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</si>
  <si>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</si>
  <si>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</si>
  <si>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</si>
  <si>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</si>
  <si>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</si>
  <si>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</si>
  <si>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</si>
  <si>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</si>
  <si>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</si>
  <si>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</si>
  <si>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</si>
  <si>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</si>
  <si>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</si>
  <si>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</si>
  <si>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</si>
  <si>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</si>
  <si>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</si>
  <si>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</si>
  <si>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</si>
  <si>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</si>
  <si>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</si>
  <si>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</si>
  <si>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</si>
  <si>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</si>
  <si>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</si>
  <si>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</si>
  <si>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</si>
  <si>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</si>
  <si>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</si>
  <si>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</si>
  <si>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</si>
  <si>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</si>
  <si>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</si>
  <si>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</si>
  <si>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</si>
  <si>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</si>
  <si>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</si>
  <si>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</si>
  <si>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</si>
  <si>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</si>
  <si>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</si>
  <si>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</si>
  <si>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</si>
  <si>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</si>
  <si>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</si>
  <si>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</si>
  <si>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</si>
  <si>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</si>
  <si>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</si>
  <si>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</si>
  <si>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</si>
  <si>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</si>
  <si>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</si>
  <si>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</si>
  <si>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</si>
  <si>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</si>
  <si>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</si>
  <si>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</si>
  <si>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</si>
  <si>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</si>
  <si>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</si>
  <si>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</si>
  <si>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</si>
  <si>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</si>
  <si>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</si>
  <si>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</si>
  <si>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</si>
  <si>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</si>
  <si>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</si>
  <si>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</si>
  <si>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</si>
  <si>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</si>
  <si>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</si>
  <si>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</si>
  <si>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</si>
  <si>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</si>
  <si>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</si>
  <si>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</si>
  <si>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</si>
  <si>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</si>
  <si>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</si>
  <si>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</si>
  <si>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</si>
  <si>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</si>
  <si>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</si>
  <si>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</si>
  <si>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</si>
  <si>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</si>
  <si>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</si>
  <si>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</si>
  <si>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</si>
  <si>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</si>
  <si>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</si>
  <si>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</si>
  <si>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</si>
  <si>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</si>
  <si>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</si>
  <si>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</si>
  <si>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</si>
  <si>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</si>
  <si>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</si>
  <si>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</si>
  <si>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</si>
  <si>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</si>
  <si>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</si>
  <si>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</si>
  <si>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</si>
  <si>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</si>
  <si>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</si>
  <si>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</si>
  <si>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</si>
  <si>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</si>
  <si>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</si>
  <si>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</si>
  <si>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</si>
  <si>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</si>
  <si>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</si>
  <si>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</si>
  <si>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</si>
  <si>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</si>
  <si>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</si>
  <si>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</si>
  <si>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</si>
  <si>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</si>
  <si>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</si>
  <si>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</si>
  <si>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</si>
  <si>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</si>
  <si>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</si>
  <si>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</si>
  <si>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</si>
  <si>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</si>
  <si>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</si>
  <si>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</si>
  <si>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</si>
  <si>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</si>
  <si>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</si>
  <si>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</si>
  <si>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</si>
  <si>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</si>
  <si>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</si>
  <si>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</si>
  <si>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</si>
  <si>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</si>
  <si>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</si>
  <si>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</si>
  <si>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</si>
  <si>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</si>
  <si>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</si>
  <si>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</si>
  <si>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</si>
  <si>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</si>
  <si>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</si>
  <si>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</si>
  <si>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</si>
  <si>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</si>
  <si>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</si>
  <si>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</si>
  <si>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</si>
  <si>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</si>
  <si>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</si>
  <si>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</si>
  <si>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</si>
  <si>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</si>
  <si>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</si>
  <si>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</si>
  <si>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</si>
  <si>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</si>
  <si>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</si>
  <si>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</si>
  <si>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</si>
  <si>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</si>
  <si>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</si>
  <si>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</si>
  <si>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</si>
  <si>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</si>
  <si>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</si>
  <si>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</si>
  <si>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</si>
  <si>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</si>
  <si>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</si>
  <si>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</si>
  <si>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</si>
  <si>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</si>
  <si>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</si>
  <si>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</si>
  <si>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</si>
  <si>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</si>
  <si>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</si>
  <si>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</si>
  <si>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</si>
  <si>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</si>
  <si>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</si>
  <si>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</si>
  <si>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</si>
  <si>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</si>
  <si>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</si>
  <si>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</si>
  <si>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</si>
  <si>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</si>
  <si>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</si>
  <si>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</si>
  <si>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</si>
  <si>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</si>
  <si>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</si>
  <si>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</si>
  <si>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</si>
  <si>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</si>
  <si>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</si>
  <si>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</si>
  <si>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</si>
  <si>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</si>
  <si>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</si>
  <si>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</si>
  <si>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</si>
  <si>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</si>
  <si>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</si>
  <si>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</si>
  <si>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</si>
  <si>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</si>
  <si>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</si>
  <si>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</si>
  <si>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</si>
  <si>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</si>
  <si>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</si>
  <si>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</si>
  <si>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</si>
  <si>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</si>
  <si>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</si>
  <si>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</si>
  <si>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</si>
  <si>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</si>
  <si>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</si>
  <si>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</si>
  <si>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</si>
  <si>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</si>
  <si>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</si>
  <si>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</si>
  <si>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</si>
  <si>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</si>
  <si>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</si>
  <si>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</si>
  <si>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</si>
  <si>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</si>
  <si>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</si>
  <si>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</si>
  <si>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</si>
  <si>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</si>
  <si>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</si>
  <si>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</si>
  <si>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</si>
  <si>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</si>
  <si>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</si>
  <si>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</si>
  <si>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</si>
  <si>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</si>
  <si>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</si>
  <si>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</si>
  <si>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</si>
  <si>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</si>
  <si>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</si>
  <si>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</si>
  <si>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</si>
  <si>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</si>
  <si>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</si>
  <si>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</si>
  <si>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</si>
  <si>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</si>
  <si>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</si>
  <si>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</si>
  <si>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</si>
  <si>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</si>
  <si>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</si>
  <si>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</si>
  <si>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</si>
  <si>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</si>
  <si>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</si>
  <si>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</si>
  <si>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</si>
  <si>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</si>
  <si>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</si>
  <si>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</si>
  <si>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</si>
  <si>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</si>
  <si>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</si>
  <si>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</si>
  <si>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</si>
  <si>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</si>
  <si>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</si>
  <si>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</si>
  <si>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</si>
  <si>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</si>
  <si>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</si>
  <si>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</si>
  <si>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</si>
  <si>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</si>
  <si>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</si>
  <si>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</si>
  <si>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</si>
  <si>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</si>
  <si>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</si>
  <si>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</si>
  <si>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</si>
  <si>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</si>
  <si>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</si>
  <si>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</si>
  <si>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</si>
  <si>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</si>
  <si>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</si>
  <si>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</si>
  <si>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</si>
  <si>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</si>
  <si>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</si>
  <si>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</si>
  <si>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</si>
  <si>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</si>
  <si>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</si>
  <si>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</si>
  <si>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</si>
  <si>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</si>
  <si>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</si>
  <si>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</si>
  <si>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</si>
  <si>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</si>
  <si>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</si>
  <si>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</si>
  <si>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</si>
  <si>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</si>
  <si>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</si>
  <si>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</si>
  <si>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</si>
  <si>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</si>
  <si>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</si>
  <si>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</si>
  <si>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</si>
  <si>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</si>
  <si>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</si>
  <si>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</si>
  <si>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</si>
  <si>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</si>
  <si>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</si>
  <si>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</si>
  <si>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</si>
  <si>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</si>
  <si>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</si>
  <si>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</si>
  <si>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</si>
  <si>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</si>
  <si>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</si>
  <si>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</si>
  <si>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</si>
  <si>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</si>
  <si>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</si>
  <si>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</si>
  <si>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</si>
  <si>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</si>
  <si>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</si>
  <si>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</si>
  <si>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</si>
  <si>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</si>
  <si>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</si>
  <si>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</si>
  <si>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</si>
  <si>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</si>
  <si>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</si>
  <si>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</si>
  <si>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</si>
  <si>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</si>
  <si>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</si>
  <si>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</si>
  <si>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</si>
  <si>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</si>
  <si>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</si>
  <si>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</si>
  <si>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</si>
  <si>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</si>
  <si>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</si>
  <si>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</si>
  <si>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</si>
  <si>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</si>
  <si>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</si>
  <si>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</si>
  <si>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</si>
  <si>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</si>
  <si>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</si>
  <si>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</si>
  <si>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</si>
  <si>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</si>
  <si>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</si>
  <si>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</si>
  <si>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</si>
  <si>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</si>
  <si>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</si>
  <si>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</si>
  <si>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</si>
  <si>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</si>
  <si>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</si>
  <si>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</si>
  <si>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</si>
  <si>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</si>
  <si>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</si>
  <si>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</si>
  <si>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</si>
  <si>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</si>
  <si>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</si>
  <si>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</si>
  <si>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</si>
  <si>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</si>
  <si>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</si>
  <si>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</si>
  <si>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</si>
  <si>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</si>
  <si>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</si>
  <si>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</si>
  <si>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</si>
  <si>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</si>
  <si>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</si>
  <si>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</si>
  <si>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</si>
  <si>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</si>
  <si>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</si>
  <si>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</si>
  <si>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</si>
  <si>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</si>
  <si>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</si>
  <si>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</si>
  <si>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</si>
  <si>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</si>
  <si>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</si>
  <si>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</si>
  <si>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</si>
  <si>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</si>
  <si>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</si>
  <si>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</si>
  <si>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</si>
  <si>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</si>
  <si>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</si>
  <si>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</si>
  <si>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</si>
  <si>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</si>
  <si>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</si>
  <si>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</si>
  <si>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</si>
  <si>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</si>
  <si>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</si>
  <si>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</si>
  <si>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</si>
  <si>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</si>
  <si>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</si>
  <si>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</si>
  <si>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</si>
  <si>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</si>
  <si>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</si>
  <si>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</si>
  <si>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</si>
  <si>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</si>
  <si>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</si>
  <si>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</si>
  <si>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</si>
  <si>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</si>
  <si>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</si>
  <si>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</si>
  <si>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</si>
  <si>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</si>
  <si>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</si>
  <si>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</si>
  <si>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</si>
  <si>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</si>
  <si>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</si>
  <si>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</si>
  <si>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</si>
  <si>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</si>
  <si>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</si>
  <si>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</si>
  <si>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</si>
  <si>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</si>
  <si>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</si>
  <si>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</si>
  <si>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</si>
  <si>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</si>
  <si>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</si>
  <si>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</si>
  <si>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</si>
  <si>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</si>
  <si>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</si>
  <si>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</si>
  <si>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</si>
  <si>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</si>
  <si>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</si>
  <si>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</si>
  <si>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</si>
  <si>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</si>
  <si>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</si>
  <si>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</si>
  <si>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</si>
  <si>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</si>
  <si>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</si>
  <si>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</si>
  <si>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</si>
  <si>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</si>
  <si>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</si>
  <si>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</si>
  <si>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</si>
  <si>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</si>
  <si>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</si>
  <si>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</si>
  <si>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</si>
  <si>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</si>
  <si>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</si>
  <si>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</si>
  <si>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</si>
  <si>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</si>
  <si>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</si>
  <si>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</si>
  <si>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</si>
  <si>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</si>
  <si>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</si>
  <si>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</si>
  <si>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</si>
  <si>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</si>
  <si>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</si>
  <si>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</si>
  <si>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</si>
  <si>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</si>
  <si>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</si>
  <si>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</si>
  <si>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</si>
  <si>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</si>
  <si>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</si>
  <si>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</si>
  <si>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</si>
  <si>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</si>
  <si>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</si>
  <si>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</si>
  <si>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</si>
  <si>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</si>
  <si>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</si>
  <si>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</si>
  <si>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</si>
  <si>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</si>
  <si>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</si>
  <si>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</si>
  <si>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</si>
  <si>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</si>
  <si>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</si>
  <si>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</si>
  <si>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</si>
  <si>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</si>
  <si>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</si>
  <si>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</si>
  <si>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</si>
  <si>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</si>
  <si>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</si>
  <si>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</si>
  <si>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</si>
  <si>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</si>
  <si>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</si>
  <si>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</si>
  <si>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</si>
  <si>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</si>
  <si>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</si>
  <si>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</si>
  <si>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</si>
  <si>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</si>
  <si>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</si>
  <si>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</si>
  <si>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</si>
  <si>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</si>
  <si>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</si>
  <si>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</si>
  <si>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</si>
  <si>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</si>
  <si>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</si>
  <si>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</si>
  <si>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</si>
  <si>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</si>
  <si>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</si>
  <si>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</si>
  <si>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</si>
  <si>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</si>
  <si>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</si>
  <si>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</si>
  <si>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</si>
  <si>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</si>
  <si>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</si>
  <si>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</si>
  <si>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</si>
  <si>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</si>
  <si>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</si>
  <si>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</si>
  <si>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</si>
  <si>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</si>
  <si>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</si>
  <si>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</si>
  <si>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</si>
  <si>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</si>
  <si>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</si>
  <si>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</si>
  <si>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</si>
  <si>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</si>
  <si>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</si>
  <si>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</si>
  <si>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</si>
  <si>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</si>
  <si>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</si>
  <si>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</si>
  <si>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</si>
  <si>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</si>
  <si>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</si>
  <si>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</si>
  <si>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</si>
  <si>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</si>
  <si>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</si>
  <si>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</si>
  <si>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</si>
  <si>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</si>
  <si>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</si>
  <si>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</si>
  <si>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</si>
  <si>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</si>
  <si>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</si>
  <si>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</si>
  <si>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</si>
  <si>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</si>
  <si>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</si>
  <si>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</si>
  <si>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</si>
  <si>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</si>
  <si>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</si>
  <si>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</si>
  <si>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</si>
  <si>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</si>
  <si>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</si>
  <si>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</si>
  <si>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</si>
  <si>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</si>
  <si>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</si>
  <si>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</si>
  <si>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</si>
  <si>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</si>
  <si>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</si>
  <si>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</si>
  <si>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</si>
  <si>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</si>
  <si>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</si>
  <si>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</si>
  <si>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</si>
  <si>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</si>
  <si>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</si>
  <si>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</si>
  <si>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</si>
  <si>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</si>
  <si>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</si>
  <si>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</si>
  <si>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</si>
  <si>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</si>
  <si>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</si>
  <si>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</si>
  <si>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</si>
  <si>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</si>
  <si>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</si>
  <si>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</si>
  <si>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</si>
  <si>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</si>
  <si>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</si>
  <si>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</si>
  <si>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</si>
  <si>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</si>
  <si>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</si>
  <si>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</si>
  <si>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</si>
  <si>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</si>
  <si>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</si>
  <si>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</si>
  <si>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</si>
  <si>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</si>
  <si>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</si>
  <si>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</si>
  <si>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</si>
  <si>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</si>
  <si>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</si>
  <si>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</si>
  <si>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</si>
  <si>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</si>
  <si>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</si>
  <si>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</si>
  <si>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</si>
  <si>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</si>
  <si>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</si>
  <si>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</si>
  <si>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</si>
  <si>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</si>
  <si>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</si>
  <si>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</si>
  <si>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</si>
  <si>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</si>
  <si>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</si>
  <si>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</si>
  <si>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</si>
  <si>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</si>
  <si>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</si>
  <si>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</si>
  <si>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</si>
  <si>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</si>
  <si>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</si>
  <si>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</si>
  <si>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</si>
  <si>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</si>
  <si>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</si>
  <si>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</si>
  <si>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</si>
  <si>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</si>
  <si>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</si>
  <si>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</si>
  <si>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</si>
  <si>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</si>
  <si>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</si>
  <si>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</si>
  <si>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</si>
  <si>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</si>
  <si>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</si>
  <si>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</si>
  <si>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</si>
  <si>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</si>
  <si>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</si>
  <si>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</si>
  <si>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</si>
  <si>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</si>
  <si>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</si>
  <si>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</si>
  <si>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</si>
  <si>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</si>
  <si>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</si>
  <si>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</si>
  <si>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</si>
  <si>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</si>
  <si>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</si>
  <si>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</si>
  <si>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</si>
  <si>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</si>
  <si>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</si>
  <si>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</si>
  <si>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</si>
  <si>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</si>
  <si>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</si>
  <si>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</si>
  <si>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</si>
  <si>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</si>
  <si>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</si>
  <si>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</si>
  <si>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</si>
  <si>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</si>
  <si>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</si>
  <si>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</si>
  <si>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</si>
  <si>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</si>
  <si>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</si>
  <si>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</si>
  <si>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</si>
  <si>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</si>
  <si>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</si>
  <si>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</si>
  <si>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</si>
  <si>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</si>
  <si>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</si>
  <si>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</si>
  <si>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</si>
  <si>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</si>
  <si>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</si>
  <si>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</si>
  <si>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</si>
  <si>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</si>
  <si>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</si>
  <si>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</si>
  <si>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</si>
  <si>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</si>
  <si>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</si>
  <si>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</si>
  <si>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</si>
  <si>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</si>
  <si>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</si>
  <si>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</si>
  <si>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</si>
  <si>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</si>
  <si>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</si>
  <si>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</si>
  <si>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</si>
  <si>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</si>
  <si>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</si>
  <si>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</si>
  <si>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</si>
  <si>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</si>
  <si>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</si>
  <si>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</si>
  <si>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</si>
  <si>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</si>
  <si>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</si>
  <si>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</si>
  <si>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</si>
  <si>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</si>
  <si>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</si>
  <si>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</si>
  <si>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</si>
  <si>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</si>
  <si>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</si>
  <si>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</si>
  <si>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</si>
  <si>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</si>
  <si>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</si>
  <si>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</si>
  <si>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</si>
  <si>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</si>
  <si>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</si>
  <si>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</si>
  <si>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</si>
  <si>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</si>
  <si>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</si>
  <si>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</si>
  <si>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</si>
  <si>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</si>
  <si>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</si>
  <si>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</si>
  <si>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</si>
  <si>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</si>
  <si>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</si>
  <si>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</si>
  <si>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</si>
  <si>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</si>
  <si>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</si>
  <si>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</si>
  <si>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</si>
  <si>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</si>
  <si>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</si>
  <si>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</si>
  <si>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</si>
  <si>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</si>
  <si>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</si>
  <si>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</si>
  <si>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</si>
  <si>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</si>
  <si>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</si>
  <si>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</si>
  <si>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</si>
  <si>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</si>
  <si>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</si>
  <si>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</si>
  <si>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</si>
  <si>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</si>
  <si>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</si>
  <si>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</si>
  <si>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</si>
  <si>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</si>
  <si>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</si>
  <si>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</si>
  <si>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</si>
  <si>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</si>
  <si>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</si>
  <si>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</si>
  <si>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</si>
  <si>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</si>
  <si>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</si>
  <si>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</si>
  <si>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</si>
  <si>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</si>
  <si>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</si>
  <si>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</si>
  <si>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</si>
  <si>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</si>
  <si>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</si>
  <si>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</si>
  <si>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</si>
  <si>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</si>
  <si>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</si>
  <si>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</si>
  <si>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</si>
  <si>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</si>
  <si>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</si>
  <si>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</si>
  <si>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</si>
  <si>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</si>
  <si>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</si>
  <si>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</si>
  <si>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</si>
  <si>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</si>
  <si>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</si>
  <si>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</si>
  <si>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</si>
  <si>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</si>
  <si>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</si>
  <si>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</si>
  <si>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</si>
  <si>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</si>
  <si>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</si>
  <si>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</si>
  <si>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</si>
  <si>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</si>
  <si>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</si>
  <si>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</si>
  <si>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</si>
  <si>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</si>
  <si>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</si>
  <si>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</si>
  <si>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</si>
  <si>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</si>
  <si>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</si>
  <si>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</si>
  <si>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</si>
  <si>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</si>
  <si>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</si>
  <si>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</si>
  <si>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</si>
  <si>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</si>
  <si>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</si>
  <si>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</si>
  <si>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</si>
  <si>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</si>
  <si>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</si>
  <si>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</si>
  <si>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</si>
  <si>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</si>
  <si>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</si>
  <si>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</si>
  <si>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</si>
  <si>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</si>
  <si>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</si>
  <si>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</si>
  <si>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</si>
  <si>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</si>
  <si>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</si>
  <si>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</si>
  <si>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</si>
  <si>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</si>
  <si>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</si>
  <si>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</si>
  <si>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</si>
  <si>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</si>
  <si>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</si>
  <si>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</si>
  <si>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</si>
  <si>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</si>
  <si>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</si>
  <si>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</si>
  <si>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</si>
  <si>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</si>
  <si>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</si>
  <si>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</si>
  <si>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</si>
  <si>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</si>
  <si>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</si>
  <si>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</si>
  <si>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</si>
  <si>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</si>
  <si>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</si>
  <si>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</si>
  <si>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</si>
  <si>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</si>
  <si>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</si>
  <si>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</si>
  <si>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</si>
  <si>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</si>
  <si>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</si>
  <si>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</si>
  <si>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</si>
  <si>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</si>
  <si>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</si>
  <si>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</si>
  <si>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</si>
  <si>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</si>
  <si>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</si>
  <si>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</si>
  <si>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</si>
  <si>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</si>
  <si>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</si>
  <si>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</si>
  <si>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</si>
  <si>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</si>
  <si>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</si>
  <si>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</si>
  <si>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</si>
  <si>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</si>
  <si>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</si>
  <si>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</si>
  <si>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</si>
  <si>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</si>
  <si>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</si>
  <si>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</si>
  <si>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</si>
  <si>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</si>
  <si>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</si>
  <si>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</si>
  <si>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</si>
  <si>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</si>
  <si>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</si>
  <si>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</si>
  <si>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</si>
  <si>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</si>
  <si>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</si>
  <si>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</si>
  <si>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</si>
  <si>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</si>
  <si>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</si>
  <si>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</si>
  <si>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</si>
  <si>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</si>
  <si>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</si>
  <si>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</si>
  <si>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</si>
  <si>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</si>
  <si>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</si>
  <si>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</si>
  <si>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</si>
  <si>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</si>
  <si>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</si>
  <si>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</si>
  <si>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</si>
  <si>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</si>
  <si>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</si>
  <si>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</si>
  <si>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</si>
  <si>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</si>
  <si>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</si>
  <si>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</si>
  <si>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</si>
  <si>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</si>
  <si>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</si>
  <si>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</si>
  <si>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</si>
  <si>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</si>
  <si>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</si>
  <si>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</si>
  <si>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</si>
  <si>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</si>
  <si>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</si>
  <si>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</si>
  <si>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</si>
  <si>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</si>
  <si>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</si>
  <si>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</si>
  <si>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</si>
  <si>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</si>
  <si>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</si>
  <si>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</si>
  <si>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</si>
  <si>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</si>
  <si>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</si>
  <si>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</si>
  <si>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</si>
  <si>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</si>
  <si>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</si>
  <si>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</si>
  <si>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</si>
  <si>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</si>
  <si>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</si>
  <si>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</si>
  <si>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</si>
  <si>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</si>
  <si>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</si>
  <si>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</si>
  <si>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</si>
  <si>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</si>
  <si>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</si>
  <si>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</si>
  <si>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</si>
  <si>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</si>
  <si>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</si>
  <si>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</si>
  <si>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</si>
  <si>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</si>
  <si>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</si>
  <si>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</si>
  <si>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</si>
  <si>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</si>
  <si>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</si>
  <si>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</si>
  <si>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</si>
  <si>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</si>
  <si>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</si>
  <si>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</si>
  <si>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</si>
  <si>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</si>
  <si>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</si>
  <si>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</si>
  <si>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</si>
  <si>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</si>
  <si>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</si>
  <si>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</si>
  <si>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</si>
  <si>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</si>
  <si>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</si>
  <si>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</si>
  <si>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</si>
  <si>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</si>
  <si>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</si>
  <si>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</si>
  <si>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</si>
  <si>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</si>
  <si>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</si>
  <si>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</si>
  <si>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</si>
  <si>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</si>
  <si>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</si>
  <si>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</si>
  <si>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</si>
  <si>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</si>
  <si>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</si>
  <si>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</si>
  <si>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</si>
  <si>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</si>
  <si>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</si>
  <si>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</si>
  <si>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</si>
  <si>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</si>
  <si>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</si>
  <si>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</si>
  <si>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</si>
  <si>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</si>
  <si>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</si>
  <si>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</si>
  <si>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</si>
  <si>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</si>
  <si>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</si>
  <si>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</si>
  <si>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</si>
  <si>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</si>
  <si>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</si>
  <si>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</si>
  <si>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</si>
  <si>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</si>
  <si>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</si>
  <si>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</si>
  <si>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</si>
  <si>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</si>
  <si>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</si>
  <si>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</si>
  <si>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</si>
  <si>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</si>
  <si>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</si>
  <si>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</si>
  <si>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</si>
  <si>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</si>
  <si>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</si>
  <si>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</si>
  <si>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</si>
  <si>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</si>
  <si>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</si>
  <si>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</si>
  <si>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</si>
  <si>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</si>
  <si>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</si>
  <si>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</si>
  <si>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</si>
  <si>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</si>
  <si>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</si>
  <si>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</si>
  <si>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</si>
  <si>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</si>
  <si>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</si>
  <si>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</si>
  <si>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</si>
  <si>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</si>
  <si>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</si>
  <si>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</si>
  <si>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</si>
  <si>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</si>
  <si>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</si>
  <si>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</si>
  <si>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</si>
  <si>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</si>
  <si>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</si>
  <si>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</si>
  <si>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</si>
  <si>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</si>
  <si>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</si>
  <si>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</si>
  <si>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</si>
  <si>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</si>
  <si>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</si>
  <si>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</si>
  <si>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</si>
  <si>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</si>
  <si>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</si>
  <si>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</si>
  <si>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</si>
  <si>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</si>
  <si>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</si>
  <si>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</si>
  <si>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</si>
  <si>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</si>
  <si>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</si>
  <si>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</si>
  <si>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</si>
  <si>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</si>
  <si>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</si>
  <si>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</si>
  <si>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</si>
  <si>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</si>
  <si>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</si>
  <si>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</si>
  <si>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</si>
  <si>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</si>
  <si>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</si>
  <si>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</si>
  <si>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</si>
  <si>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</si>
  <si>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</si>
  <si>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</si>
  <si>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</si>
  <si>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</si>
  <si>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</si>
  <si>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</si>
  <si>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</si>
  <si>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</si>
  <si>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</si>
  <si>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</si>
  <si>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</si>
  <si>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</si>
  <si>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</si>
  <si>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</si>
  <si>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</si>
  <si>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</si>
  <si>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</si>
  <si>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</si>
  <si>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</si>
  <si>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</si>
  <si>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</si>
  <si>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</si>
  <si>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</si>
  <si>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</si>
  <si>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</si>
  <si>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</si>
  <si>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</si>
  <si>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</si>
  <si>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</si>
  <si>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</si>
  <si>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</si>
  <si>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</si>
  <si>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</si>
  <si>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</si>
  <si>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</si>
  <si>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</si>
  <si>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</si>
  <si>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</si>
  <si>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</si>
  <si>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</si>
  <si>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</si>
  <si>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</si>
  <si>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</si>
  <si>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</si>
  <si>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</si>
  <si>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</si>
  <si>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</si>
  <si>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</si>
  <si>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</si>
  <si>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</si>
  <si>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</si>
  <si>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</si>
  <si>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</si>
  <si>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</si>
  <si>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</si>
  <si>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</si>
  <si>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</si>
  <si>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</si>
  <si>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</si>
  <si>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</si>
  <si>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</si>
  <si>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</si>
  <si>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</si>
  <si>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</si>
  <si>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</si>
  <si>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</si>
  <si>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</si>
  <si>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</si>
  <si>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</si>
  <si>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</si>
  <si>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</si>
  <si>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</si>
  <si>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</si>
  <si>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</si>
  <si>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</si>
  <si>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</si>
  <si>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</si>
  <si>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</si>
  <si>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</si>
  <si>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</si>
  <si>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</si>
  <si>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</si>
  <si>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</si>
  <si>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</si>
  <si>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</si>
  <si>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</si>
  <si>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</si>
  <si>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</si>
  <si>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</si>
  <si>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</si>
  <si>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</si>
  <si>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</si>
  <si>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</si>
  <si>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</si>
  <si>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</si>
  <si>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</si>
  <si>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</si>
  <si>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</si>
  <si>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</si>
  <si>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</si>
  <si>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</si>
  <si>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</si>
  <si>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</si>
  <si>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</si>
  <si>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</si>
  <si>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</si>
  <si>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</si>
  <si>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</si>
  <si>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</si>
  <si>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</si>
  <si>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</si>
  <si>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</si>
  <si>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</si>
  <si>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</si>
  <si>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</si>
  <si>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</si>
  <si>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</si>
  <si>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</si>
  <si>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</si>
  <si>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</si>
  <si>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</si>
  <si>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</si>
  <si>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</si>
  <si>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</si>
  <si>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</si>
  <si>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</si>
  <si>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</si>
  <si>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</si>
  <si>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</si>
  <si>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</si>
  <si>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</si>
  <si>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</si>
  <si>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</si>
  <si>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</si>
  <si>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</si>
  <si>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</si>
  <si>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</si>
  <si>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</si>
  <si>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</si>
  <si>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</si>
  <si>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</si>
  <si>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</si>
  <si>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</si>
  <si>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</si>
  <si>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</si>
  <si>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</si>
  <si>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</si>
  <si>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</si>
  <si>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</si>
  <si>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</si>
  <si>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</si>
  <si>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</si>
  <si>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</si>
  <si>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</si>
  <si>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</si>
  <si>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</si>
  <si>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</si>
  <si>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</si>
  <si>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</si>
  <si>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</si>
  <si>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</si>
  <si>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</si>
  <si>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</si>
  <si>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</si>
  <si>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</si>
  <si>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</si>
  <si>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</si>
  <si>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</si>
  <si>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</si>
  <si>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</si>
  <si>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</si>
  <si>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</si>
  <si>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</si>
  <si>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</si>
  <si>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</si>
  <si>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</si>
  <si>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</si>
  <si>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</si>
  <si>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</si>
  <si>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</si>
  <si>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</si>
  <si>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</si>
  <si>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</si>
  <si>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</si>
  <si>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</si>
  <si>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</si>
  <si>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</si>
  <si>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</si>
  <si>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</si>
  <si>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</si>
  <si>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</si>
  <si>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</si>
  <si>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</si>
  <si>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</si>
  <si>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</si>
  <si>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</si>
  <si>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</si>
  <si>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</si>
  <si>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</si>
  <si>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</si>
  <si>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</si>
  <si>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</si>
  <si>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</si>
  <si>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</si>
  <si>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</si>
  <si>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</si>
  <si>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</si>
  <si>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</si>
  <si>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</si>
  <si>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</si>
  <si>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</si>
  <si>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</si>
  <si>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</si>
  <si>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</si>
  <si>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</si>
  <si>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</si>
  <si>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</si>
  <si>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</si>
  <si>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</si>
  <si>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</si>
  <si>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</si>
  <si>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</si>
  <si>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</si>
  <si>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</si>
  <si>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</si>
  <si>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</si>
  <si>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</si>
  <si>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</si>
  <si>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</si>
  <si>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</si>
  <si>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</si>
  <si>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</si>
  <si>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</si>
  <si>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</si>
  <si>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</si>
  <si>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</si>
  <si>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</si>
  <si>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</si>
  <si>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</si>
  <si>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</si>
  <si>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</si>
  <si>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</si>
  <si>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</si>
  <si>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</si>
  <si>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</si>
  <si>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</si>
  <si>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</si>
  <si>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</si>
  <si>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</si>
  <si>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</si>
  <si>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</si>
  <si>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</si>
  <si>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</si>
  <si>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</si>
  <si>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</si>
  <si>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</si>
  <si>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</si>
  <si>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</si>
  <si>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</si>
  <si>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</si>
  <si>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</si>
  <si>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</si>
  <si>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</si>
  <si>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</si>
  <si>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</si>
  <si>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</si>
  <si>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</si>
  <si>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</si>
  <si>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</si>
  <si>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</si>
  <si>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</si>
  <si>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</si>
  <si>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</si>
  <si>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</si>
  <si>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</si>
  <si>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</si>
  <si>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</si>
  <si>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</si>
  <si>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</si>
  <si>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</si>
  <si>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</si>
  <si>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</si>
  <si>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</si>
  <si>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</si>
  <si>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</si>
  <si>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</si>
  <si>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</si>
  <si>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</si>
  <si>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</si>
  <si>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</si>
  <si>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</si>
  <si>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</si>
  <si>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</si>
  <si>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</si>
  <si>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</si>
  <si>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</si>
  <si>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</si>
  <si>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</si>
  <si>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</si>
  <si>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</si>
  <si>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</si>
  <si>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</si>
  <si>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</si>
  <si>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</si>
  <si>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</si>
  <si>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</si>
  <si>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</si>
  <si>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</si>
  <si>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</si>
  <si>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</si>
  <si>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</si>
  <si>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</si>
  <si>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</si>
  <si>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</si>
  <si>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</si>
  <si>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</si>
  <si>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</si>
  <si>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</si>
  <si>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</si>
  <si>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</si>
  <si>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</si>
  <si>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</si>
  <si>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</si>
  <si>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</si>
  <si>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</si>
  <si>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</si>
  <si>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</si>
  <si>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</si>
  <si>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</si>
  <si>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</si>
  <si>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</si>
  <si>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</si>
  <si>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</si>
  <si>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</si>
  <si>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</si>
  <si>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</si>
  <si>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</si>
  <si>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</si>
  <si>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</si>
  <si>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</si>
  <si>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</si>
  <si>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</si>
  <si>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</si>
  <si>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</si>
  <si>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</si>
  <si>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</si>
  <si>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</si>
  <si>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</si>
  <si>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</si>
  <si>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</si>
  <si>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</si>
  <si>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</si>
  <si>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</si>
  <si>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</si>
  <si>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</si>
  <si>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</si>
  <si>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</si>
  <si>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</si>
  <si>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</si>
  <si>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</si>
  <si>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</si>
  <si>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</si>
  <si>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</si>
  <si>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</si>
  <si>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</si>
  <si>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</si>
  <si>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</si>
  <si>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</si>
  <si>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</si>
  <si>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</si>
  <si>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</si>
  <si>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</si>
  <si>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</si>
  <si>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</si>
  <si>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</si>
  <si>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</si>
  <si>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</si>
  <si>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</si>
  <si>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</si>
  <si>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</si>
  <si>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</si>
  <si>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</si>
  <si>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</si>
  <si>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</si>
  <si>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</si>
  <si>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</si>
  <si>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</si>
  <si>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</si>
  <si>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</si>
  <si>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</si>
  <si>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</si>
  <si>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</si>
  <si>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</si>
  <si>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</si>
  <si>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</si>
  <si>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</si>
  <si>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</si>
  <si>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</si>
  <si>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</si>
  <si>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</si>
  <si>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</si>
  <si>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</si>
  <si>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</si>
  <si>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</si>
  <si>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</si>
  <si>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</si>
  <si>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</si>
  <si>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</si>
  <si>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</si>
  <si>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</si>
  <si>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</si>
  <si>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</si>
  <si>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</si>
  <si>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</si>
  <si>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</si>
  <si>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</si>
  <si>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</si>
  <si>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</si>
  <si>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</si>
  <si>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</si>
  <si>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</si>
  <si>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</si>
  <si>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</si>
  <si>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</si>
  <si>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</si>
  <si>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</si>
  <si>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</si>
  <si>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</si>
  <si>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</si>
  <si>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</si>
  <si>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</si>
  <si>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</si>
  <si>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</si>
  <si>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</si>
  <si>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</si>
  <si>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</si>
  <si>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</si>
  <si>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</si>
  <si>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</si>
  <si>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</si>
  <si>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</si>
  <si>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</si>
  <si>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</si>
  <si>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</si>
  <si>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</si>
  <si>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</si>
  <si>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</si>
  <si>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</si>
  <si>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</si>
  <si>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</si>
  <si>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</si>
  <si>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</si>
  <si>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</si>
  <si>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</si>
  <si>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</si>
  <si>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</si>
  <si>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</si>
  <si>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</si>
  <si>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</si>
  <si>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</si>
  <si>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</si>
  <si>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</si>
  <si>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</si>
  <si>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</si>
  <si>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</si>
  <si>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</si>
  <si>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</si>
  <si>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</si>
  <si>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</si>
  <si>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</si>
  <si>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</si>
  <si>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</si>
  <si>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</si>
  <si>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</si>
  <si>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</si>
  <si>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</si>
  <si>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</si>
  <si>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</si>
  <si>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</si>
  <si>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</si>
  <si>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</si>
  <si>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</si>
  <si>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</si>
  <si>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</si>
  <si>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</si>
  <si>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</si>
  <si>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</si>
  <si>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</si>
  <si>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</si>
  <si>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</si>
  <si>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</si>
  <si>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</si>
  <si>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</si>
  <si>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</si>
  <si>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</si>
  <si>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</si>
  <si>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</si>
  <si>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</si>
  <si>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</si>
  <si>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</si>
  <si>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</si>
  <si>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</si>
  <si>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</si>
  <si>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</si>
  <si>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</si>
  <si>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</si>
  <si>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</si>
  <si>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</si>
  <si>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</si>
  <si>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</si>
  <si>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</si>
  <si>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</si>
  <si>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</si>
  <si>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</si>
  <si>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</si>
  <si>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</si>
  <si>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</si>
  <si>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</si>
  <si>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</si>
  <si>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</si>
  <si>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</si>
  <si>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</si>
  <si>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</si>
  <si>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</si>
  <si>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</si>
  <si>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</si>
  <si>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</si>
  <si>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</si>
  <si>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</si>
  <si>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</si>
  <si>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</si>
  <si>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</si>
  <si>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</si>
  <si>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</si>
  <si>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</si>
  <si>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</si>
  <si>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</si>
  <si>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</si>
  <si>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</si>
  <si>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</si>
  <si>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</si>
  <si>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</si>
  <si>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</si>
  <si>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</si>
  <si>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</si>
  <si>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</si>
  <si>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</si>
  <si>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</si>
  <si>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</si>
  <si>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</si>
  <si>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</si>
  <si>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</si>
  <si>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</si>
  <si>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</si>
  <si>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</si>
  <si>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</si>
  <si>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</si>
  <si>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</si>
  <si>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</si>
  <si>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</si>
  <si>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</si>
  <si>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</si>
  <si>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</si>
  <si>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</si>
  <si>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</si>
  <si>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</si>
  <si>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</si>
  <si>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</si>
  <si>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</si>
  <si>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</si>
  <si>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</si>
  <si>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</si>
  <si>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</si>
  <si>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</si>
  <si>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</si>
  <si>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</si>
  <si>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</si>
  <si>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</si>
  <si>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</si>
  <si>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</si>
  <si>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</si>
  <si>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</si>
  <si>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</si>
  <si>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</si>
  <si>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</si>
  <si>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</si>
  <si>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</si>
  <si>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</si>
  <si>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</si>
  <si>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</si>
  <si>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</si>
  <si>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</si>
  <si>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</si>
  <si>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</si>
  <si>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</si>
  <si>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</si>
  <si>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</si>
  <si>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</si>
  <si>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</si>
  <si>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</si>
  <si>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</si>
  <si>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</si>
  <si>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</si>
  <si>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</si>
  <si>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</si>
  <si>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</si>
  <si>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</si>
  <si>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</si>
  <si>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</si>
  <si>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</si>
  <si>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</si>
  <si>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</si>
  <si>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</si>
  <si>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</si>
  <si>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</si>
  <si>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</si>
  <si>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</si>
  <si>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</si>
  <si>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</si>
  <si>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</si>
  <si>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</si>
  <si>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</si>
  <si>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</si>
  <si>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</si>
  <si>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</si>
  <si>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</si>
  <si>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</si>
  <si>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</si>
  <si>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</si>
  <si>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</si>
  <si>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</si>
  <si>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</si>
  <si>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</si>
  <si>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</si>
  <si>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</si>
  <si>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</si>
  <si>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</si>
  <si>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</si>
  <si>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</si>
  <si>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</si>
  <si>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</si>
  <si>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</si>
  <si>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</si>
  <si>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</si>
  <si>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</si>
  <si>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</si>
  <si>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</si>
  <si>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</si>
  <si>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</si>
  <si>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</si>
  <si>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</si>
  <si>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</si>
  <si>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</si>
  <si>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</si>
  <si>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</si>
  <si>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</si>
  <si>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</si>
  <si>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</si>
  <si>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</si>
  <si>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</si>
  <si>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</si>
  <si>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</si>
  <si>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</si>
  <si>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</si>
  <si>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</si>
  <si>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</si>
  <si>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</si>
  <si>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</si>
  <si>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</si>
  <si>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</si>
  <si>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</si>
  <si>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</si>
  <si>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</si>
  <si>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</si>
  <si>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</si>
  <si>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</si>
  <si>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</si>
  <si>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</si>
  <si>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</si>
  <si>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</si>
  <si>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</si>
  <si>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</si>
  <si>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</si>
  <si>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</si>
  <si>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</si>
  <si>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</si>
  <si>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</si>
  <si>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</si>
  <si>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</si>
  <si>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</si>
  <si>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</si>
  <si>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</si>
  <si>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</si>
  <si>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</si>
  <si>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</si>
  <si>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</si>
  <si>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</si>
  <si>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</si>
  <si>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</si>
  <si>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</si>
  <si>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</si>
  <si>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</si>
  <si>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</si>
  <si>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</si>
  <si>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</si>
  <si>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</si>
  <si>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</si>
  <si>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</si>
  <si>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</si>
  <si>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</si>
  <si>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</si>
  <si>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</si>
  <si>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</si>
  <si>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</si>
  <si>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</si>
  <si>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</si>
  <si>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</si>
  <si>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</si>
  <si>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</si>
  <si>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</si>
  <si>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</si>
  <si>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</si>
  <si>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</si>
  <si>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</si>
  <si>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</si>
  <si>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</si>
  <si>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</si>
  <si>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</si>
  <si>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</si>
  <si>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</si>
  <si>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</si>
  <si>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</si>
  <si>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</si>
  <si>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</si>
  <si>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</si>
  <si>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</si>
  <si>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</si>
  <si>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</si>
  <si>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</si>
  <si>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</si>
  <si>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</si>
  <si>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</si>
  <si>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</si>
  <si>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</si>
  <si>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</si>
  <si>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</si>
  <si>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</si>
  <si>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</si>
  <si>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</si>
  <si>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</si>
  <si>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</si>
  <si>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</si>
  <si>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</si>
  <si>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</si>
  <si>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</si>
  <si>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</si>
  <si>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</si>
  <si>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</si>
  <si>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</si>
  <si>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</si>
  <si>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</si>
  <si>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</si>
  <si>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</si>
  <si>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</si>
  <si>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</si>
  <si>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</si>
  <si>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</si>
  <si>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</si>
  <si>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</si>
  <si>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</si>
  <si>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</si>
  <si>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</si>
  <si>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</si>
  <si>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</si>
  <si>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</si>
  <si>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</si>
  <si>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</si>
  <si>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</si>
  <si>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</si>
  <si>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</si>
  <si>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</si>
  <si>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</si>
  <si>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</si>
  <si>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</si>
  <si>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</si>
  <si>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</si>
  <si>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</si>
  <si>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</si>
  <si>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</si>
  <si>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</si>
  <si>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</si>
  <si>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</si>
  <si>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</si>
  <si>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</si>
  <si>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</si>
  <si>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</si>
  <si>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</si>
  <si>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</si>
  <si>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</si>
  <si>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</si>
  <si>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</si>
  <si>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</si>
  <si>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</si>
  <si>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</si>
  <si>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</si>
  <si>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</si>
  <si>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</si>
  <si>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</si>
  <si>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</si>
  <si>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</si>
  <si>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</si>
  <si>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</si>
  <si>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</si>
  <si>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</si>
  <si>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</si>
  <si>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</si>
  <si>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</si>
  <si>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</si>
  <si>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</si>
  <si>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</si>
  <si>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</si>
  <si>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</si>
  <si>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</si>
  <si>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</si>
  <si>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</si>
  <si>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</si>
  <si>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</si>
  <si>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</si>
  <si>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</si>
  <si>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</si>
  <si>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</si>
  <si>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</si>
  <si>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</si>
  <si>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</si>
  <si>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</si>
  <si>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</si>
  <si>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</si>
  <si>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</si>
  <si>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</si>
  <si>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</si>
  <si>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</si>
  <si>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</si>
  <si>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</si>
  <si>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</si>
  <si>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</si>
  <si>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</si>
  <si>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</si>
  <si>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</si>
  <si>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</si>
  <si>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</si>
  <si>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</si>
  <si>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</si>
  <si>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</si>
  <si>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</si>
  <si>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</si>
  <si>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</si>
  <si>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</si>
  <si>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</si>
  <si>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</si>
  <si>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</si>
  <si>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</si>
  <si>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</si>
  <si>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</si>
  <si>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</si>
  <si>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</si>
  <si>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</si>
  <si>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</si>
  <si>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</si>
  <si>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</si>
  <si>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</si>
  <si>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</si>
  <si>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</si>
  <si>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</si>
  <si>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</si>
  <si>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</si>
  <si>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</si>
  <si>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</si>
  <si>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</si>
  <si>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</si>
  <si>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</si>
  <si>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</si>
  <si>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</si>
  <si>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</si>
  <si>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</si>
  <si>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</si>
  <si>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</si>
  <si>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</si>
  <si>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</si>
  <si>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</si>
  <si>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</si>
  <si>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</si>
  <si>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</si>
  <si>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</si>
  <si>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</si>
  <si>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</si>
  <si>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</si>
  <si>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</si>
  <si>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</si>
  <si>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</si>
  <si>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</si>
  <si>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</si>
  <si>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</si>
  <si>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</si>
  <si>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</si>
  <si>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</si>
  <si>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</si>
  <si>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</si>
  <si>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</si>
  <si>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</si>
  <si>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</si>
  <si>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</si>
  <si>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</si>
  <si>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</si>
  <si>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</si>
  <si>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</si>
  <si>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</si>
  <si>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</si>
  <si>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</si>
  <si>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</si>
  <si>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</si>
  <si>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</si>
  <si>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</si>
  <si>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</si>
  <si>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</si>
  <si>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</si>
  <si>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</si>
  <si>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</si>
  <si>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</si>
  <si>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</si>
  <si>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</si>
  <si>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</si>
  <si>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</si>
  <si>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</si>
  <si>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</si>
  <si>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</si>
  <si>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</si>
  <si>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</si>
  <si>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</si>
  <si>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</si>
  <si>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</si>
  <si>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</si>
  <si>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</si>
  <si>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</si>
  <si>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</si>
  <si>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</si>
  <si>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</si>
  <si>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</si>
  <si>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</si>
  <si>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</si>
  <si>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</si>
  <si>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</si>
  <si>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</si>
  <si>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</si>
  <si>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</si>
  <si>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</si>
  <si>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</si>
  <si>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</si>
  <si>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</si>
  <si>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</si>
  <si>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</si>
  <si>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</si>
  <si>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</si>
  <si>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</si>
  <si>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</si>
  <si>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</si>
  <si>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</si>
  <si>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</si>
  <si>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</si>
  <si>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</si>
  <si>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</si>
  <si>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</si>
  <si>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</si>
  <si>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</si>
  <si>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</si>
  <si>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</si>
  <si>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</si>
  <si>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</si>
  <si>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</si>
  <si>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</si>
  <si>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</si>
  <si>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</si>
  <si>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</si>
  <si>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</si>
  <si>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</si>
  <si>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</si>
  <si>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</si>
  <si>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</si>
  <si>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</si>
  <si>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</si>
  <si>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</si>
  <si>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</si>
  <si>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</si>
  <si>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</si>
  <si>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</si>
  <si>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</si>
  <si>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</si>
  <si>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</si>
  <si>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</si>
  <si>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</si>
  <si>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</si>
  <si>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</si>
  <si>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</si>
  <si>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</si>
  <si>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</si>
  <si>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</si>
  <si>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</si>
  <si>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</si>
  <si>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</si>
  <si>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</si>
  <si>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</si>
  <si>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</si>
  <si>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</si>
  <si>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</si>
  <si>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</si>
  <si>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</si>
  <si>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</si>
  <si>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</si>
  <si>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</si>
  <si>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</si>
  <si>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</si>
  <si>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</si>
  <si>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</si>
  <si>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</si>
  <si>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</si>
  <si>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</si>
  <si>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</si>
  <si>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</si>
  <si>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</si>
  <si>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</si>
  <si>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</si>
  <si>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</si>
  <si>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</si>
  <si>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</si>
  <si>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</si>
  <si>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</si>
  <si>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</si>
  <si>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</si>
  <si>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</si>
  <si>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</si>
  <si>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</si>
  <si>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</si>
  <si>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</si>
  <si>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</si>
  <si>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</si>
  <si>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</si>
  <si>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</si>
  <si>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</si>
  <si>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</si>
  <si>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</si>
  <si>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</si>
  <si>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</si>
  <si>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</si>
  <si>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</si>
  <si>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</si>
  <si>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</si>
  <si>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</si>
  <si>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</si>
  <si>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</si>
  <si>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</si>
  <si>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</si>
  <si>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</si>
  <si>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</si>
  <si>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</si>
  <si>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</si>
  <si>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</si>
  <si>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</si>
  <si>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</si>
  <si>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</si>
  <si>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</si>
  <si>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</si>
  <si>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</si>
  <si>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</si>
  <si>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</si>
  <si>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</si>
  <si>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</si>
  <si>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</si>
  <si>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</si>
  <si>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</si>
  <si>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</si>
  <si>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</si>
  <si>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</si>
  <si>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</si>
  <si>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</si>
  <si>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</si>
  <si>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</si>
  <si>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</si>
  <si>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</si>
  <si>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</si>
  <si>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</si>
  <si>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</si>
  <si>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</si>
  <si>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</si>
  <si>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</si>
  <si>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</si>
  <si>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</si>
  <si>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</si>
  <si>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</si>
  <si>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</si>
  <si>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</si>
  <si>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</si>
  <si>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</si>
  <si>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</si>
  <si>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</si>
  <si>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</si>
  <si>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</si>
  <si>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</si>
  <si>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</si>
  <si>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</si>
  <si>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</si>
  <si>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</si>
  <si>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</si>
  <si>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</si>
  <si>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</si>
  <si>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</si>
  <si>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</si>
  <si>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</si>
  <si>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</si>
  <si>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</si>
  <si>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</si>
  <si>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</si>
  <si>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</si>
  <si>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</si>
  <si>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</si>
  <si>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</si>
  <si>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</si>
  <si>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</si>
  <si>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</si>
  <si>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</si>
  <si>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</si>
  <si>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</si>
  <si>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</si>
  <si>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</si>
  <si>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</si>
  <si>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</si>
  <si>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</si>
  <si>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</si>
  <si>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</si>
  <si>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</si>
  <si>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</si>
  <si>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</si>
  <si>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</si>
  <si>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</si>
  <si>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</si>
  <si>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</si>
  <si>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</si>
  <si>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</si>
  <si>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</si>
  <si>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</si>
  <si>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</si>
  <si>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</si>
  <si>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</si>
  <si>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</si>
  <si>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</si>
  <si>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</si>
  <si>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</si>
  <si>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</si>
  <si>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</si>
  <si>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</si>
  <si>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</si>
  <si>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</si>
  <si>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</si>
  <si>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</si>
  <si>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</si>
  <si>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</si>
  <si>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</si>
  <si>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</si>
  <si>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</si>
  <si>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</si>
  <si>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</si>
  <si>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</si>
  <si>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</si>
  <si>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</si>
  <si>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</si>
  <si>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</si>
  <si>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</si>
  <si>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</si>
  <si>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</si>
  <si>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</si>
  <si>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</si>
  <si>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</si>
  <si>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</si>
  <si>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</si>
  <si>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</si>
  <si>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</si>
  <si>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</si>
  <si>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</si>
  <si>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</si>
  <si>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</si>
  <si>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</si>
  <si>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</si>
  <si>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</si>
  <si>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</si>
  <si>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</si>
  <si>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</si>
  <si>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</si>
  <si>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</si>
  <si>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</si>
  <si>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</si>
  <si>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</si>
  <si>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</si>
  <si>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</si>
  <si>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</si>
  <si>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</si>
  <si>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</si>
  <si>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</si>
  <si>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</si>
  <si>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</si>
  <si>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</si>
  <si>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</si>
  <si>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</si>
  <si>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</si>
  <si>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</si>
  <si>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</si>
  <si>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</si>
  <si>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</si>
  <si>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</si>
  <si>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</si>
  <si>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</si>
  <si>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</si>
  <si>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</si>
  <si>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</si>
  <si>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</si>
  <si>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</si>
  <si>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</si>
  <si>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</si>
  <si>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</si>
  <si>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</si>
  <si>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</si>
  <si>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</si>
  <si>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</si>
  <si>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</si>
  <si>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</si>
  <si>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</si>
  <si>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</si>
  <si>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</si>
  <si>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</si>
  <si>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</si>
  <si>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</si>
  <si>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</si>
  <si>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</si>
  <si>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</si>
  <si>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</si>
  <si>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</si>
  <si>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</si>
  <si>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</si>
  <si>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</si>
  <si>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</si>
  <si>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</si>
  <si>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</si>
  <si>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</si>
  <si>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</si>
  <si>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</si>
  <si>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</si>
  <si>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</si>
  <si>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</si>
  <si>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</si>
  <si>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</si>
  <si>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</si>
  <si>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</si>
  <si>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</si>
  <si>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</si>
  <si>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</si>
  <si>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</si>
  <si>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</si>
  <si>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</si>
  <si>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</si>
  <si>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</si>
  <si>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</si>
  <si>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</si>
  <si>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</si>
  <si>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</si>
  <si>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</si>
  <si>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</si>
  <si>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</si>
  <si>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</si>
  <si>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</si>
  <si>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</si>
  <si>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</si>
  <si>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</si>
  <si>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</si>
  <si>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</si>
  <si>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</si>
  <si>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</si>
  <si>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</si>
  <si>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</si>
  <si>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</si>
  <si>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</si>
  <si>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</si>
  <si>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</si>
  <si>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</si>
  <si>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</si>
  <si>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</si>
  <si>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</si>
  <si>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</si>
  <si>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</si>
  <si>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</si>
  <si>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</si>
  <si>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</si>
  <si>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</si>
  <si>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</si>
  <si>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</si>
  <si>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</si>
  <si>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</si>
  <si>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</si>
  <si>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</si>
  <si>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</si>
  <si>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</si>
  <si>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</si>
  <si>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</si>
  <si>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</si>
  <si>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</si>
  <si>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</si>
  <si>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</si>
  <si>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</si>
  <si>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</si>
  <si>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</si>
  <si>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</si>
  <si>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</si>
  <si>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</si>
  <si>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</si>
  <si>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</si>
  <si>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</si>
  <si>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</si>
  <si>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</si>
  <si>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</si>
  <si>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</si>
  <si>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</si>
  <si>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</si>
  <si>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</si>
  <si>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</si>
  <si>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</si>
  <si>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</si>
  <si>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</si>
  <si>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</si>
  <si>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</si>
  <si>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</si>
  <si>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</si>
  <si>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</si>
  <si>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</si>
  <si>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</si>
  <si>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</si>
  <si>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</si>
  <si>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</si>
  <si>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</si>
  <si>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</si>
  <si>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</si>
  <si>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</si>
  <si>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</si>
  <si>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</si>
  <si>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</si>
  <si>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</si>
  <si>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</si>
  <si>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</si>
  <si>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</si>
  <si>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</si>
  <si>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</si>
  <si>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</si>
  <si>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</si>
  <si>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</si>
  <si>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</si>
  <si>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</si>
  <si>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</si>
  <si>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</si>
  <si>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</si>
  <si>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</si>
  <si>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</si>
  <si>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</si>
  <si>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</si>
  <si>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</si>
  <si>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</si>
  <si>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</si>
  <si>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</si>
  <si>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</si>
  <si>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</si>
  <si>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</si>
  <si>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</si>
  <si>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</si>
  <si>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</si>
  <si>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</si>
  <si>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</si>
  <si>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</si>
  <si>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</si>
  <si>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</si>
  <si>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</si>
  <si>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</si>
  <si>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</si>
  <si>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</si>
  <si>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</si>
  <si>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</si>
  <si>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</si>
  <si>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</si>
  <si>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</si>
  <si>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</si>
  <si>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</si>
  <si>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</si>
  <si>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</si>
  <si>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</si>
  <si>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</si>
  <si>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</si>
  <si>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</si>
  <si>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</si>
  <si>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</si>
  <si>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</si>
  <si>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</si>
  <si>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</si>
  <si>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</si>
  <si>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</si>
  <si>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</si>
  <si>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</si>
  <si>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</si>
  <si>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</si>
  <si>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</si>
  <si>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</si>
  <si>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</si>
  <si>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</si>
  <si>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</si>
  <si>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</si>
  <si>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</si>
  <si>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</si>
  <si>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</si>
  <si>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</si>
  <si>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</si>
  <si>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</si>
  <si>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</si>
  <si>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</si>
  <si>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</si>
  <si>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</si>
  <si>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</si>
  <si>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</si>
  <si>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</si>
  <si>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</si>
  <si>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</si>
  <si>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</si>
  <si>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</si>
  <si>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</si>
  <si>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</si>
  <si>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</si>
  <si>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</si>
  <si>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</si>
  <si>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</si>
  <si>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</si>
  <si>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</si>
  <si>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</si>
  <si>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</si>
  <si>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</si>
  <si>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</si>
  <si>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</si>
  <si>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</si>
  <si>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</si>
  <si>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</si>
  <si>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</si>
  <si>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</si>
  <si>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</si>
  <si>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</si>
  <si>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</si>
  <si>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</si>
  <si>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</si>
  <si>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</si>
  <si>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</si>
  <si>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</si>
  <si>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</si>
  <si>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</si>
  <si>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</si>
  <si>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</si>
  <si>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</si>
  <si>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</si>
  <si>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</si>
  <si>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</si>
  <si>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</si>
  <si>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</si>
  <si>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</si>
  <si>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</si>
  <si>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</si>
  <si>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</si>
  <si>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</si>
  <si>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</si>
  <si>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</si>
  <si>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</si>
  <si>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</si>
  <si>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</si>
  <si>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</si>
  <si>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</si>
  <si>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</si>
  <si>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</si>
  <si>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</si>
  <si>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</si>
  <si>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</si>
  <si>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</si>
  <si>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</si>
  <si>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</si>
  <si>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</si>
  <si>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</si>
  <si>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</si>
  <si>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</si>
  <si>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</si>
  <si>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</si>
  <si>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</si>
  <si>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</si>
  <si>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</si>
  <si>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</si>
  <si>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</si>
  <si>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</si>
  <si>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</si>
  <si>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</si>
  <si>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</si>
  <si>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</si>
  <si>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</si>
  <si>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</si>
  <si>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</si>
  <si>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</si>
  <si>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</si>
  <si>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</si>
  <si>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</si>
  <si>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</si>
  <si>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</si>
  <si>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</si>
  <si>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</si>
  <si>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</si>
  <si>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</si>
  <si>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</si>
  <si>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</si>
  <si>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</si>
  <si>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</si>
  <si>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</si>
  <si>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</si>
  <si>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</si>
  <si>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</si>
  <si>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</si>
  <si>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</si>
  <si>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</si>
  <si>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</si>
  <si>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</si>
  <si>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</si>
  <si>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</si>
  <si>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</si>
  <si>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</si>
  <si>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</si>
  <si>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</si>
  <si>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</si>
  <si>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</si>
  <si>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</si>
  <si>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</si>
  <si>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</si>
  <si>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</si>
  <si>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</si>
  <si>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</si>
  <si>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</si>
  <si>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</si>
  <si>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</si>
  <si>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</si>
  <si>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</si>
  <si>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</si>
  <si>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</si>
  <si>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</si>
  <si>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</si>
  <si>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</si>
  <si>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</si>
  <si>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</si>
  <si>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</si>
  <si>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</si>
  <si>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</si>
  <si>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</si>
  <si>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</si>
  <si>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</si>
  <si>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</si>
  <si>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</si>
  <si>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</si>
  <si>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</si>
  <si>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</si>
  <si>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</si>
  <si>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</si>
  <si>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</si>
  <si>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</si>
  <si>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</si>
  <si>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</si>
  <si>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</si>
  <si>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</si>
  <si>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</si>
  <si>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</si>
  <si>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</si>
  <si>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</si>
  <si>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</si>
  <si>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</si>
  <si>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</si>
  <si>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</si>
  <si>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</si>
  <si>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</si>
  <si>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</si>
  <si>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</si>
  <si>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</si>
  <si>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</si>
  <si>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</si>
  <si>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</si>
  <si>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</si>
  <si>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</si>
  <si>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</si>
  <si>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</si>
  <si>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</si>
  <si>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</si>
  <si>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</si>
  <si>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</si>
  <si>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</si>
  <si>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</si>
  <si>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</si>
  <si>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</si>
  <si>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</si>
  <si>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</si>
  <si>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</si>
  <si>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</si>
  <si>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</si>
  <si>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</si>
  <si>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</si>
  <si>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</si>
  <si>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</si>
  <si>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</si>
  <si>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</si>
  <si>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</si>
  <si>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</si>
  <si>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</si>
  <si>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</si>
  <si>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</si>
  <si>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</si>
  <si>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</si>
  <si>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</si>
  <si>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</si>
  <si>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</si>
  <si>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</si>
  <si>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</si>
  <si>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</si>
  <si>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</si>
  <si>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</si>
  <si>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</si>
  <si>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</si>
  <si>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</si>
  <si>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</si>
  <si>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</si>
  <si>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</si>
  <si>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</si>
  <si>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</si>
  <si>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</si>
  <si>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</si>
  <si>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</si>
  <si>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</si>
  <si>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</si>
  <si>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</si>
  <si>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</si>
  <si>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</si>
  <si>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</si>
  <si>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</si>
  <si>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</si>
  <si>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</si>
  <si>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</si>
  <si>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</si>
  <si>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</si>
  <si>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</si>
  <si>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</si>
  <si>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</si>
  <si>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</si>
  <si>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</si>
  <si>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</si>
  <si>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</si>
  <si>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</si>
  <si>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</si>
  <si>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</si>
  <si>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</si>
  <si>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</si>
  <si>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</si>
  <si>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</si>
  <si>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</si>
  <si>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</si>
  <si>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</si>
  <si>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</si>
  <si>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</si>
  <si>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</si>
  <si>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</si>
  <si>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</si>
  <si>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</si>
  <si>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</si>
  <si>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</si>
  <si>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</si>
  <si>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</si>
  <si>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</si>
  <si>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</si>
  <si>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</si>
  <si>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</si>
  <si>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</si>
  <si>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</si>
  <si>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</si>
  <si>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</si>
  <si>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</si>
  <si>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</si>
  <si>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</si>
  <si>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</si>
  <si>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</si>
  <si>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</si>
  <si>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</si>
  <si>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</si>
  <si>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</si>
  <si>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</si>
  <si>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</si>
  <si>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</si>
  <si>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</si>
  <si>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</si>
  <si>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</si>
  <si>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</si>
  <si>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</si>
  <si>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</si>
  <si>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</si>
  <si>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</si>
  <si>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</si>
  <si>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</si>
  <si>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</si>
  <si>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</si>
  <si>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</si>
  <si>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</si>
  <si>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</si>
  <si>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</si>
  <si>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</si>
  <si>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</si>
  <si>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</si>
  <si>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</si>
  <si>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</si>
  <si>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</si>
  <si>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</si>
  <si>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</si>
  <si>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</si>
  <si>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</si>
  <si>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</si>
  <si>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</si>
  <si>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</si>
  <si>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</si>
  <si>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</si>
  <si>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</si>
  <si>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</si>
  <si>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</si>
  <si>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</si>
  <si>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</si>
  <si>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</si>
  <si>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</si>
  <si>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</si>
  <si>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</si>
  <si>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</si>
  <si>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</si>
  <si>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</si>
  <si>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</si>
  <si>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</si>
  <si>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</si>
  <si>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</si>
  <si>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</si>
  <si>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</si>
  <si>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</si>
  <si>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</si>
  <si>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</si>
  <si>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</si>
  <si>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</si>
  <si>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</si>
  <si>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</si>
  <si>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</si>
  <si>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</si>
  <si>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</si>
  <si>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</si>
  <si>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</si>
  <si>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</si>
  <si>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</si>
  <si>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</si>
  <si>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</si>
  <si>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</si>
  <si>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</si>
  <si>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</si>
  <si>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</si>
  <si>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</si>
  <si>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</si>
  <si>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</si>
  <si>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</si>
  <si>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</si>
  <si>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</si>
  <si>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</si>
  <si>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</si>
  <si>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</si>
  <si>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</si>
  <si>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</si>
  <si>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</si>
  <si>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</si>
  <si>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</si>
  <si>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</si>
  <si>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</si>
  <si>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</si>
  <si>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</si>
  <si>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</si>
  <si>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</si>
  <si>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</si>
  <si>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</si>
  <si>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</si>
  <si>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</si>
  <si>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</si>
  <si>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</si>
  <si>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</si>
  <si>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</si>
  <si>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</si>
  <si>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</si>
  <si>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</si>
  <si>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</si>
  <si>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</si>
  <si>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</si>
  <si>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</si>
  <si>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</si>
  <si>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</si>
  <si>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</si>
  <si>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</si>
  <si>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</si>
  <si>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</si>
  <si>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</si>
  <si>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</si>
  <si>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</si>
  <si>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</si>
  <si>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</si>
  <si>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</si>
  <si>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</si>
  <si>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</si>
  <si>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</si>
  <si>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</si>
  <si>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</si>
  <si>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</si>
  <si>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</si>
  <si>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</si>
  <si>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</si>
  <si>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</si>
  <si>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</si>
  <si>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</si>
  <si>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</si>
  <si>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</si>
  <si>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</si>
  <si>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</si>
  <si>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</si>
  <si>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</si>
  <si>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</si>
  <si>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</si>
  <si>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</si>
  <si>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</si>
  <si>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</si>
  <si>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</si>
  <si>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</si>
  <si>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</si>
  <si>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</si>
  <si>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</si>
  <si>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</si>
  <si>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</si>
  <si>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</si>
  <si>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</si>
  <si>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</si>
  <si>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</si>
  <si>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</si>
  <si>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</si>
  <si>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</si>
  <si>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</si>
  <si>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</si>
  <si>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</si>
  <si>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</si>
  <si>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</si>
  <si>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</si>
  <si>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</si>
  <si>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</si>
  <si>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</si>
  <si>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</si>
  <si>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</si>
  <si>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</si>
  <si>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</si>
  <si>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</si>
  <si>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</si>
  <si>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</si>
  <si>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</si>
  <si>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</si>
  <si>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</si>
  <si>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</si>
  <si>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</si>
  <si>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</si>
  <si>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</si>
  <si>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</si>
  <si>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</si>
  <si>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</si>
  <si>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</si>
  <si>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</si>
  <si>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</si>
  <si>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</si>
  <si>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</si>
  <si>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</si>
  <si>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</si>
  <si>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</si>
  <si>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</si>
  <si>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</si>
  <si>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</si>
  <si>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</si>
  <si>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</si>
  <si>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</si>
  <si>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</si>
  <si>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</si>
  <si>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</si>
  <si>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</si>
  <si>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</si>
  <si>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</si>
  <si>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</si>
  <si>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</si>
  <si>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</si>
  <si>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</si>
  <si>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</si>
  <si>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</si>
  <si>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</si>
  <si>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</si>
  <si>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</si>
  <si>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</si>
  <si>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</si>
  <si>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</si>
  <si>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</si>
  <si>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</si>
  <si>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</si>
  <si>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</si>
  <si>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</si>
  <si>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</si>
  <si>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</si>
  <si>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</si>
  <si>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</si>
  <si>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</si>
  <si>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</si>
  <si>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</si>
  <si>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</si>
  <si>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</si>
  <si>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</si>
  <si>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</si>
  <si>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</si>
  <si>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</si>
  <si>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</si>
  <si>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</si>
  <si>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</si>
  <si>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</si>
  <si>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</si>
  <si>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</si>
  <si>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</si>
  <si>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</si>
  <si>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</si>
  <si>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</si>
  <si>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</si>
  <si>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</si>
  <si>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</si>
  <si>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</si>
  <si>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</si>
  <si>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</si>
  <si>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</si>
  <si>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</si>
  <si>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</si>
  <si>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</si>
  <si>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</si>
  <si>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</si>
  <si>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</si>
  <si>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</si>
  <si>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</si>
  <si>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</si>
  <si>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</si>
  <si>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</si>
  <si>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</si>
  <si>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</si>
  <si>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</si>
  <si>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</si>
  <si>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</si>
  <si>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</si>
  <si>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</si>
  <si>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</si>
  <si>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</si>
  <si>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</si>
  <si>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</si>
  <si>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</si>
  <si>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</si>
  <si>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</si>
  <si>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</si>
  <si>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</si>
  <si>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</si>
  <si>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</si>
  <si>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</si>
  <si>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</si>
  <si>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</si>
  <si>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</si>
  <si>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</si>
  <si>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</si>
  <si>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</si>
  <si>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</si>
  <si>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</si>
  <si>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</si>
  <si>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</si>
  <si>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</si>
  <si>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</si>
  <si>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</si>
  <si>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</si>
  <si>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</si>
  <si>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</si>
  <si>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</si>
  <si>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</si>
  <si>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</si>
  <si>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</si>
  <si>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</si>
  <si>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</si>
  <si>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</si>
  <si>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</si>
  <si>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</si>
  <si>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</si>
  <si>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</si>
  <si>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</si>
  <si>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</si>
  <si>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</si>
  <si>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</si>
  <si>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</si>
  <si>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</si>
  <si>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</si>
  <si>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</si>
  <si>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</si>
  <si>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</si>
  <si>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</si>
  <si>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</si>
  <si>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</si>
  <si>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</si>
  <si>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</si>
  <si>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</si>
  <si>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</si>
  <si>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</si>
  <si>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</si>
  <si>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</si>
  <si>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</si>
  <si>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</si>
  <si>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</si>
  <si>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</si>
  <si>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</si>
  <si>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</si>
  <si>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</si>
  <si>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</si>
  <si>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</si>
  <si>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</si>
  <si>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</si>
  <si>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</si>
  <si>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</si>
  <si>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</si>
  <si>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</si>
  <si>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</si>
  <si>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</si>
  <si>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</si>
  <si>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</si>
  <si>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</si>
  <si>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</si>
  <si>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</si>
  <si>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</si>
  <si>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</si>
  <si>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</si>
  <si>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</si>
  <si>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</si>
  <si>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</si>
  <si>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</si>
  <si>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</si>
  <si>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</si>
  <si>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</si>
  <si>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</si>
  <si>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</si>
  <si>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</si>
  <si>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</si>
  <si>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</si>
  <si>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</si>
  <si>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</si>
  <si>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</si>
  <si>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</si>
  <si>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</si>
  <si>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</si>
  <si>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</si>
  <si>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</si>
  <si>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</si>
  <si>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</si>
  <si>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</si>
  <si>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</si>
  <si>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</si>
  <si>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</si>
  <si>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</si>
  <si>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</si>
  <si>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</si>
  <si>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</si>
  <si>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</si>
  <si>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</si>
  <si>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</si>
  <si>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</si>
  <si>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</si>
  <si>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</si>
  <si>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</si>
  <si>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</si>
  <si>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</si>
  <si>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</si>
  <si>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</si>
  <si>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</si>
  <si>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</si>
  <si>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</si>
  <si>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</si>
  <si>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</si>
  <si>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</si>
  <si>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</si>
  <si>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</si>
  <si>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</si>
  <si>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</si>
  <si>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</si>
  <si>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</si>
  <si>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</si>
  <si>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</si>
  <si>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</si>
  <si>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</si>
  <si>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</si>
  <si>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</si>
  <si>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</si>
  <si>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</si>
  <si>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</si>
  <si>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</si>
  <si>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</si>
  <si>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</si>
  <si>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</si>
  <si>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</si>
  <si>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</si>
  <si>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</si>
  <si>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</si>
  <si>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</si>
  <si>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</si>
  <si>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</si>
  <si>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</si>
  <si>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</si>
  <si>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</si>
  <si>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</si>
  <si>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</si>
  <si>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</si>
  <si>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</si>
  <si>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</si>
  <si>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</si>
  <si>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</si>
  <si>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</si>
  <si>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</si>
  <si>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</si>
  <si>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</si>
  <si>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</si>
  <si>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</si>
  <si>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</si>
  <si>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</si>
  <si>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</si>
  <si>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</si>
  <si>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</si>
  <si>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</si>
  <si>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</si>
  <si>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</si>
  <si>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</si>
  <si>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</si>
  <si>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</si>
  <si>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</si>
  <si>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</si>
  <si>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</si>
  <si>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</si>
  <si>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</si>
  <si>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</si>
  <si>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</si>
  <si>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</si>
  <si>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</si>
  <si>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</si>
  <si>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</si>
  <si>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</si>
  <si>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</si>
  <si>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</si>
  <si>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</si>
  <si>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</si>
  <si>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</si>
  <si>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</si>
  <si>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</si>
  <si>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</si>
  <si>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</si>
  <si>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</si>
  <si>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</si>
  <si>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</si>
  <si>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</si>
  <si>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</si>
  <si>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</si>
  <si>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</si>
  <si>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</si>
  <si>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</si>
  <si>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</si>
  <si>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</si>
  <si>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</si>
  <si>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</si>
  <si>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</si>
  <si>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</si>
  <si>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</si>
  <si>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</si>
  <si>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</si>
  <si>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</si>
  <si>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</si>
  <si>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</si>
  <si>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</si>
  <si>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</si>
  <si>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</si>
  <si>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</si>
  <si>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</si>
  <si>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</si>
  <si>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</si>
  <si>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</si>
  <si>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</si>
  <si>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</si>
  <si>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</si>
  <si>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</si>
  <si>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</si>
  <si>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</si>
  <si>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</si>
  <si>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</si>
  <si>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</si>
  <si>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</si>
  <si>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</si>
  <si>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</si>
  <si>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</si>
  <si>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</si>
  <si>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</si>
  <si>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</si>
  <si>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</si>
  <si>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</si>
  <si>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</si>
  <si>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</si>
  <si>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</si>
  <si>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</si>
  <si>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</si>
  <si>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</si>
  <si>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</si>
  <si>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</si>
  <si>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</si>
  <si>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</si>
  <si>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</si>
  <si>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</si>
  <si>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</si>
  <si>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</si>
  <si>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</si>
  <si>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</si>
  <si>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</si>
  <si>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</si>
  <si>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</si>
  <si>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</si>
  <si>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</si>
  <si>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</si>
  <si>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</si>
  <si>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</si>
  <si>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</si>
  <si>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</si>
  <si>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</si>
  <si>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</si>
  <si>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</si>
  <si>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</si>
  <si>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</si>
  <si>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</si>
  <si>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</si>
  <si>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</si>
  <si>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</si>
  <si>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</si>
  <si>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</si>
  <si>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</si>
  <si>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</si>
  <si>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</si>
  <si>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</si>
  <si>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</si>
  <si>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</si>
  <si>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</si>
  <si>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</si>
  <si>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</si>
  <si>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</si>
  <si>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</si>
  <si>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</si>
  <si>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</si>
  <si>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</si>
  <si>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</si>
  <si>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</si>
  <si>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</si>
  <si>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</si>
  <si>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</si>
  <si>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</si>
  <si>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</si>
  <si>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</si>
  <si>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</si>
  <si>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</si>
  <si>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</si>
  <si>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</si>
  <si>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</si>
  <si>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</si>
  <si>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</si>
  <si>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</si>
  <si>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</si>
  <si>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</si>
  <si>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</si>
  <si>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</si>
  <si>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</si>
  <si>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</si>
  <si>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</si>
  <si>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</si>
  <si>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</si>
  <si>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</si>
  <si>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</si>
  <si>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</si>
  <si>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</si>
  <si>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</si>
  <si>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</si>
  <si>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</si>
  <si>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</si>
  <si>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</si>
  <si>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</si>
  <si>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</si>
  <si>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</si>
  <si>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</si>
  <si>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</si>
  <si>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</si>
  <si>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</si>
  <si>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</si>
  <si>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</si>
  <si>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</si>
  <si>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</si>
  <si>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</si>
  <si>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</si>
  <si>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</si>
  <si>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</si>
  <si>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</si>
  <si>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</si>
  <si>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</si>
  <si>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</si>
  <si>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</si>
  <si>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</si>
  <si>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</si>
  <si>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</si>
  <si>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</si>
  <si>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</si>
  <si>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</si>
  <si>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</si>
  <si>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</si>
  <si>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</si>
  <si>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</si>
  <si>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</si>
  <si>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</si>
  <si>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</si>
  <si>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</si>
  <si>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</si>
  <si>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</si>
  <si>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</si>
  <si>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</si>
  <si>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</si>
  <si>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</si>
  <si>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</si>
  <si>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</si>
  <si>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</si>
  <si>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</si>
  <si>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</si>
  <si>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</si>
  <si>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</si>
  <si>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</si>
  <si>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</si>
  <si>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</si>
  <si>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</si>
  <si>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</si>
  <si>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</si>
  <si>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</si>
  <si>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</si>
  <si>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</si>
  <si>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</si>
  <si>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</si>
  <si>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</si>
  <si>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</si>
  <si>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</si>
  <si>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</si>
  <si>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</si>
  <si>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</si>
  <si>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</si>
  <si>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</si>
  <si>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</si>
  <si>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</si>
  <si>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</si>
  <si>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</si>
  <si>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</si>
  <si>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</si>
  <si>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</si>
  <si>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</si>
  <si>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</si>
  <si>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</si>
  <si>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</si>
  <si>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</si>
  <si>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</si>
  <si>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</si>
  <si>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</si>
  <si>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</si>
  <si>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</si>
  <si>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</si>
  <si>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</si>
  <si>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</si>
  <si>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</si>
  <si>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</si>
  <si>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</si>
  <si>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</si>
  <si>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</si>
  <si>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</si>
  <si>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</si>
  <si>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</si>
  <si>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</si>
  <si>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</si>
  <si>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</si>
  <si>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</si>
  <si>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</si>
  <si>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</si>
  <si>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</si>
  <si>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</si>
  <si>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</si>
  <si>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</si>
  <si>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</si>
  <si>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</si>
  <si>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</si>
  <si>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</si>
  <si>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</si>
  <si>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</si>
  <si>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</si>
  <si>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</si>
  <si>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</si>
  <si>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</si>
  <si>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</si>
  <si>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</si>
  <si>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</si>
  <si>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</si>
  <si>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</si>
  <si>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</si>
  <si>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</si>
  <si>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</si>
  <si>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</si>
  <si>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</si>
  <si>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</si>
  <si>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</si>
  <si>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</si>
  <si>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</si>
  <si>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</si>
  <si>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</si>
  <si>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</si>
  <si>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</si>
  <si>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</si>
  <si>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</si>
  <si>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</si>
  <si>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</si>
  <si>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</si>
  <si>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</si>
  <si>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</si>
  <si>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</si>
  <si>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</si>
  <si>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</si>
  <si>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</si>
  <si>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</si>
  <si>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</si>
  <si>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</si>
  <si>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</si>
  <si>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</si>
  <si>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</si>
  <si>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</si>
  <si>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</si>
  <si>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</si>
  <si>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</si>
  <si>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</si>
  <si>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</si>
  <si>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</si>
  <si>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</si>
  <si>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</si>
  <si>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</si>
  <si>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</si>
  <si>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</si>
  <si>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</si>
  <si>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</si>
  <si>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</si>
  <si>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</si>
  <si>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</si>
  <si>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</si>
  <si>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</si>
  <si>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</si>
  <si>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</si>
  <si>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</si>
  <si>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</si>
  <si>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</si>
  <si>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</si>
  <si>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</si>
  <si>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</si>
  <si>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</si>
  <si>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</si>
  <si>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</si>
  <si>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</si>
  <si>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</si>
  <si>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</si>
  <si>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</si>
  <si>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</si>
  <si>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</si>
  <si>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</si>
  <si>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</si>
  <si>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</si>
  <si>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</si>
  <si>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</si>
  <si>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</si>
  <si>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</si>
  <si>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</si>
  <si>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</si>
  <si>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</si>
  <si>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</si>
  <si>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</si>
  <si>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</si>
  <si>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</si>
  <si>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</si>
  <si>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</si>
  <si>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</si>
  <si>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</si>
  <si>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</si>
  <si>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</si>
  <si>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</si>
  <si>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</si>
  <si>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</si>
  <si>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</si>
  <si>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</si>
  <si>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</si>
  <si>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</si>
  <si>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</si>
  <si>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</si>
  <si>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</si>
  <si>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</si>
  <si>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</si>
  <si>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</si>
  <si>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</si>
  <si>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</si>
  <si>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</si>
  <si>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</si>
  <si>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</si>
  <si>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</si>
  <si>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</si>
  <si>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</si>
  <si>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</si>
  <si>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</si>
  <si>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</si>
  <si>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</si>
  <si>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</si>
  <si>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</si>
  <si>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</si>
  <si>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</si>
  <si>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</si>
  <si>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</si>
  <si>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</si>
  <si>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</si>
  <si>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</si>
  <si>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</si>
  <si>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</si>
  <si>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</si>
  <si>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</si>
  <si>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</si>
  <si>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</si>
  <si>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</si>
  <si>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</si>
  <si>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</si>
  <si>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</si>
  <si>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</si>
  <si>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</si>
  <si>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</si>
  <si>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</si>
  <si>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</si>
  <si>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</si>
  <si>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</si>
  <si>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</si>
  <si>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</si>
  <si>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</si>
  <si>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</si>
  <si>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</si>
  <si>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</si>
  <si>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</si>
  <si>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</si>
  <si>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</si>
  <si>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</si>
  <si>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</si>
  <si>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</si>
  <si>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</si>
  <si>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</si>
  <si>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</si>
  <si>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</si>
  <si>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</si>
  <si>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</si>
  <si>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</si>
  <si>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</si>
  <si>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</si>
  <si>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</si>
  <si>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</si>
  <si>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</si>
  <si>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</si>
  <si>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</si>
  <si>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</si>
  <si>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</si>
  <si>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</si>
  <si>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</si>
  <si>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</si>
  <si>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</si>
  <si>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</si>
  <si>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</si>
  <si>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</si>
  <si>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</si>
  <si>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</si>
  <si>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</si>
  <si>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</si>
  <si>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</si>
  <si>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</si>
  <si>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</si>
  <si>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</si>
  <si>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</si>
  <si>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</si>
  <si>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</si>
  <si>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</si>
  <si>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</si>
  <si>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</si>
  <si>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</si>
  <si>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</si>
  <si>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</si>
  <si>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</si>
  <si>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</si>
  <si>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</si>
  <si>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</si>
  <si>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</si>
  <si>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</si>
  <si>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</si>
  <si>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</si>
  <si>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</si>
  <si>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</si>
  <si>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</si>
  <si>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</si>
  <si>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</si>
  <si>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</si>
  <si>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</si>
  <si>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</si>
  <si>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</si>
  <si>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</si>
  <si>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</si>
  <si>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</si>
  <si>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</si>
  <si>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</si>
  <si>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</si>
  <si>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</si>
  <si>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</si>
  <si>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</si>
  <si>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</si>
  <si>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</si>
  <si>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</si>
  <si>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</si>
  <si>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</si>
  <si>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</si>
  <si>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</si>
  <si>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</si>
  <si>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</si>
  <si>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</si>
  <si>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</si>
  <si>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</si>
  <si>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</si>
  <si>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</si>
  <si>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</si>
  <si>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</si>
  <si>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</si>
  <si>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</si>
  <si>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</si>
  <si>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</si>
  <si>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</si>
  <si>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</si>
  <si>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</si>
  <si>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</si>
  <si>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</si>
  <si>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</si>
  <si>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</si>
  <si>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</si>
  <si>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</si>
  <si>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</si>
  <si>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</si>
  <si>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</si>
  <si>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</si>
  <si>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</si>
  <si>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</si>
  <si>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</si>
  <si>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</si>
  <si>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</si>
  <si>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</si>
  <si>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</si>
  <si>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</si>
  <si>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</si>
  <si>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</si>
  <si>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</si>
  <si>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</si>
  <si>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</si>
  <si>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</si>
  <si>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</si>
  <si>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</si>
  <si>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</si>
  <si>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</si>
  <si>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</si>
  <si>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</si>
  <si>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</si>
  <si>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</si>
  <si>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</si>
  <si>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</si>
  <si>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</si>
  <si>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</si>
  <si>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</si>
  <si>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</si>
  <si>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</si>
  <si>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</si>
  <si>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</si>
  <si>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</si>
  <si>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</si>
  <si>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</si>
  <si>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</si>
  <si>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</si>
  <si>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</si>
  <si>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</si>
  <si>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</si>
  <si>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</si>
  <si>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</si>
  <si>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</si>
  <si>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</si>
  <si>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</si>
  <si>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</si>
  <si>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</si>
  <si>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</si>
  <si>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</si>
  <si>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</si>
  <si>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</si>
  <si>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</si>
  <si>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</si>
  <si>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</si>
  <si>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</si>
  <si>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</si>
  <si>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</si>
  <si>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</si>
  <si>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</si>
  <si>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</si>
  <si>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</si>
  <si>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</si>
  <si>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</si>
  <si>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</si>
  <si>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</si>
  <si>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</si>
  <si>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</si>
  <si>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</si>
  <si>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</si>
  <si>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</si>
  <si>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</si>
  <si>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</si>
  <si>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</si>
  <si>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</si>
  <si>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</si>
  <si>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</si>
  <si>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</si>
  <si>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</si>
  <si>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</si>
  <si>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</si>
  <si>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</si>
  <si>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</si>
  <si>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</si>
  <si>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</si>
  <si>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</si>
  <si>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</si>
  <si>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</si>
  <si>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</si>
  <si>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</si>
  <si>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</si>
  <si>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</si>
  <si>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</si>
  <si>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</si>
  <si>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</si>
  <si>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</si>
  <si>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</si>
  <si>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</si>
  <si>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</si>
  <si>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</si>
  <si>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</si>
  <si>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</si>
  <si>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</si>
  <si>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</si>
  <si>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</si>
  <si>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</si>
  <si>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</si>
  <si>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</si>
  <si>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</si>
  <si>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</si>
  <si>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</si>
  <si>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</si>
  <si>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</si>
  <si>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</si>
  <si>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</si>
  <si>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</si>
  <si>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</si>
  <si>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</si>
  <si>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</si>
  <si>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</si>
  <si>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</si>
  <si>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</si>
  <si>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</si>
  <si>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</si>
  <si>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</si>
  <si>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</si>
  <si>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</si>
  <si>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</si>
  <si>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</si>
  <si>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</si>
  <si>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</si>
  <si>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</si>
  <si>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</si>
  <si>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</si>
  <si>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</si>
  <si>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</si>
  <si>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</si>
  <si>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</si>
  <si>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</si>
  <si>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</si>
  <si>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</si>
  <si>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</si>
  <si>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</si>
  <si>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</si>
  <si>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</si>
  <si>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</si>
  <si>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</si>
  <si>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</si>
  <si>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</si>
  <si>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</si>
  <si>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</si>
  <si>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</si>
  <si>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</si>
  <si>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</si>
  <si>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</si>
  <si>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</si>
  <si>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</si>
  <si>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</si>
  <si>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</si>
  <si>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</si>
  <si>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</si>
  <si>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</si>
  <si>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</si>
  <si>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</si>
  <si>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</si>
  <si>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</si>
  <si>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</si>
  <si>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</si>
  <si>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</si>
  <si>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</si>
  <si>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</si>
  <si>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</si>
  <si>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</si>
  <si>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</si>
  <si>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</si>
  <si>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</si>
  <si>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</si>
  <si>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</si>
  <si>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</si>
  <si>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</si>
  <si>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</si>
  <si>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</si>
  <si>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</si>
  <si>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</si>
  <si>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</si>
  <si>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</si>
  <si>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</si>
  <si>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</si>
  <si>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</si>
  <si>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</si>
  <si>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</si>
  <si>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</si>
  <si>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</si>
  <si>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</si>
  <si>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</si>
  <si>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</si>
  <si>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</si>
  <si>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</si>
  <si>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</si>
  <si>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</si>
  <si>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</si>
  <si>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</si>
  <si>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</si>
  <si>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</si>
  <si>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</si>
  <si>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</si>
  <si>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</si>
  <si>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</si>
  <si>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</si>
  <si>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</si>
  <si>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</si>
  <si>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</si>
  <si>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</si>
  <si>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</si>
  <si>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</si>
  <si>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</si>
  <si>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</si>
  <si>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</si>
  <si>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</si>
  <si>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</si>
  <si>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</si>
  <si>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</si>
  <si>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</si>
  <si>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</si>
  <si>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</si>
  <si>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</si>
  <si>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</si>
  <si>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</si>
  <si>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</si>
  <si>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</si>
  <si>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</si>
  <si>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</si>
  <si>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</si>
  <si>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</si>
  <si>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</si>
  <si>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</si>
  <si>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</si>
  <si>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</si>
  <si>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</si>
  <si>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</si>
  <si>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</si>
  <si>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</si>
  <si>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</si>
  <si>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</si>
  <si>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</si>
  <si>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</si>
  <si>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</si>
  <si>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</si>
  <si>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</si>
  <si>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</si>
  <si>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</si>
  <si>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</si>
  <si>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</si>
  <si>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</si>
  <si>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</si>
  <si>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</si>
  <si>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</si>
  <si>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</si>
  <si>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</si>
  <si>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</si>
  <si>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</si>
  <si>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</si>
  <si>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</si>
  <si>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</si>
  <si>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</si>
  <si>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</si>
  <si>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</si>
  <si>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</si>
  <si>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</si>
  <si>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</si>
  <si>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</si>
  <si>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</si>
  <si>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</si>
  <si>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</si>
  <si>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</si>
  <si>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</si>
  <si>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</si>
  <si>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</si>
  <si>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</si>
  <si>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</si>
  <si>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</si>
  <si>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</si>
  <si>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</si>
  <si>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</si>
  <si>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</si>
  <si>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</si>
  <si>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</si>
  <si>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</si>
  <si>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</si>
  <si>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</si>
  <si>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</si>
  <si>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</si>
  <si>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</si>
  <si>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</si>
  <si>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</si>
  <si>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</si>
  <si>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</si>
  <si>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</si>
  <si>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</si>
  <si>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</si>
  <si>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</si>
  <si>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</si>
  <si>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</si>
  <si>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</si>
  <si>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</si>
  <si>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</si>
  <si>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</si>
  <si>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</si>
  <si>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</si>
  <si>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</si>
  <si>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</si>
  <si>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</si>
  <si>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</si>
  <si>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</si>
  <si>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</si>
  <si>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</si>
  <si>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</si>
  <si>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</si>
  <si>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</si>
  <si>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</si>
  <si>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</si>
  <si>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</si>
  <si>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</si>
  <si>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</si>
  <si>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</si>
  <si>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</si>
  <si>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</si>
  <si>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</si>
  <si>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</si>
  <si>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</si>
  <si>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</si>
  <si>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</si>
  <si>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</si>
  <si>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</si>
  <si>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</si>
  <si>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</si>
  <si>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</si>
  <si>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</si>
  <si>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</si>
  <si>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</si>
  <si>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</si>
  <si>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</si>
  <si>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</si>
  <si>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</si>
  <si>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</si>
  <si>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</si>
  <si>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</si>
  <si>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</si>
  <si>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</si>
  <si>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</si>
  <si>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</si>
  <si>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</si>
  <si>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</si>
  <si>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</si>
  <si>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</si>
  <si>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</si>
  <si>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</si>
  <si>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</si>
  <si>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</si>
  <si>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</si>
  <si>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</si>
  <si>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</si>
  <si>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</si>
  <si>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</si>
  <si>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</si>
  <si>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</si>
  <si>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</si>
  <si>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</si>
  <si>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</si>
  <si>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</si>
  <si>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</si>
  <si>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</si>
  <si>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</si>
  <si>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</si>
  <si>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</si>
  <si>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</si>
  <si>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</si>
  <si>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</si>
  <si>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</si>
  <si>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</si>
  <si>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</si>
  <si>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</si>
  <si>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</si>
  <si>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</si>
  <si>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</si>
  <si>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</si>
  <si>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</si>
  <si>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</si>
  <si>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</si>
  <si>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</si>
  <si>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</si>
  <si>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</si>
  <si>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</si>
  <si>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</si>
  <si>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</si>
  <si>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</si>
  <si>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</si>
  <si>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</si>
  <si>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</si>
  <si>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</si>
  <si>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</si>
  <si>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</si>
  <si>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</si>
  <si>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</si>
  <si>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</si>
  <si>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</si>
  <si>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</si>
  <si>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</si>
  <si>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</si>
  <si>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</si>
  <si>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</si>
  <si>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</si>
  <si>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</si>
  <si>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</si>
  <si>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</si>
  <si>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</si>
  <si>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</si>
  <si>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</si>
  <si>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</si>
  <si>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</si>
  <si>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</si>
  <si>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</si>
  <si>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</si>
  <si>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</si>
  <si>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</si>
  <si>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</si>
  <si>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</si>
  <si>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</si>
  <si>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</si>
  <si>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</si>
  <si>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</si>
  <si>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</si>
  <si>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</si>
  <si>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</si>
  <si>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</si>
  <si>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</si>
  <si>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</si>
  <si>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</si>
  <si>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</si>
  <si>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</si>
  <si>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</si>
  <si>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</si>
  <si>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</si>
  <si>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</si>
  <si>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</si>
  <si>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</si>
  <si>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</si>
  <si>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</si>
  <si>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</si>
  <si>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</si>
  <si>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</si>
  <si>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</si>
  <si>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</si>
  <si>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</si>
  <si>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</si>
  <si>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</si>
  <si>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</si>
  <si>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</si>
  <si>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</si>
  <si>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</si>
  <si>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</si>
  <si>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</si>
  <si>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</si>
  <si>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</si>
  <si>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</si>
  <si>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</si>
  <si>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</si>
  <si>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</si>
  <si>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</si>
  <si>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</si>
  <si>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</si>
  <si>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</si>
  <si>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</si>
  <si>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</si>
  <si>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</si>
  <si>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</si>
  <si>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</si>
  <si>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</si>
  <si>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</si>
  <si>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</si>
  <si>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</si>
  <si>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</si>
  <si>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</si>
  <si>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</si>
  <si>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</si>
  <si>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</si>
  <si>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</si>
  <si>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</si>
  <si>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</si>
  <si>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</si>
  <si>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</si>
  <si>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</si>
  <si>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</si>
  <si>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</si>
  <si>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</si>
  <si>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</si>
  <si>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</si>
  <si>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</si>
  <si>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</si>
  <si>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</si>
  <si>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</si>
  <si>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</si>
  <si>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</si>
  <si>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</si>
  <si>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</si>
  <si>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</si>
  <si>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</si>
  <si>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</si>
  <si>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</si>
  <si>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</si>
  <si>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</si>
  <si>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</si>
  <si>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</si>
  <si>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</si>
  <si>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</si>
  <si>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</si>
  <si>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</si>
  <si>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</si>
  <si>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</si>
  <si>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</si>
  <si>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</si>
  <si>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</si>
  <si>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</si>
  <si>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</si>
  <si>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</si>
  <si>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</si>
  <si>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</si>
  <si>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</si>
  <si>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</si>
  <si>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</si>
  <si>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</si>
  <si>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</si>
  <si>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</si>
  <si>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</si>
  <si>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</si>
  <si>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</si>
  <si>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</si>
  <si>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</si>
  <si>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</si>
  <si>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</si>
  <si>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</si>
  <si>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</si>
  <si>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</si>
  <si>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</si>
  <si>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</si>
  <si>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</si>
  <si>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</si>
  <si>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</si>
  <si>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</si>
  <si>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</si>
  <si>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</si>
  <si>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</si>
  <si>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</si>
  <si>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</si>
  <si>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</si>
  <si>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</si>
  <si>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</si>
  <si>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</si>
  <si>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</si>
  <si>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</si>
  <si>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</si>
  <si>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</si>
  <si>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</si>
  <si>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</si>
  <si>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</si>
  <si>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</si>
  <si>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</si>
  <si>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</si>
  <si>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</si>
  <si>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</si>
  <si>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</si>
  <si>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</si>
  <si>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</si>
  <si>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</si>
  <si>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</si>
  <si>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</si>
  <si>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</si>
  <si>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</si>
  <si>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</si>
  <si>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</si>
  <si>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</si>
  <si>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</si>
  <si>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</si>
  <si>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</si>
  <si>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</si>
  <si>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</si>
  <si>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</si>
  <si>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</si>
  <si>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</si>
  <si>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</si>
  <si>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</si>
  <si>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</si>
  <si>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</si>
  <si>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</si>
  <si>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</si>
  <si>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</si>
  <si>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</si>
  <si>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</si>
  <si>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</si>
  <si>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</si>
  <si>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</si>
  <si>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</si>
  <si>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</si>
  <si>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</si>
  <si>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</si>
  <si>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</si>
  <si>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</si>
  <si>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</si>
  <si>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</si>
  <si>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</si>
  <si>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</si>
  <si>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</si>
  <si>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</si>
  <si>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</si>
  <si>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</si>
  <si>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</si>
  <si>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</si>
  <si>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</si>
  <si>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</si>
  <si>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</si>
  <si>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</si>
  <si>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</si>
  <si>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</si>
  <si>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</si>
  <si>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</si>
  <si>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</si>
  <si>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</si>
  <si>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</si>
  <si>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</si>
  <si>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</si>
  <si>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</si>
  <si>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</si>
  <si>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</si>
  <si>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</si>
  <si>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</si>
  <si>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</si>
  <si>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</si>
  <si>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</si>
  <si>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</si>
  <si>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</si>
  <si>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</si>
  <si>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</si>
  <si>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</si>
  <si>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</si>
  <si>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</si>
  <si>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</si>
  <si>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</si>
  <si>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</si>
  <si>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</si>
  <si>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</si>
  <si>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</si>
  <si>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</si>
  <si>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</si>
  <si>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</si>
  <si>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</si>
  <si>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</si>
  <si>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</si>
  <si>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</si>
  <si>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</si>
  <si>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</si>
  <si>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</si>
  <si>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</si>
  <si>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</si>
  <si>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</si>
  <si>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</si>
  <si>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</si>
  <si>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</si>
  <si>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</si>
  <si>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</si>
  <si>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</si>
  <si>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</si>
  <si>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</si>
  <si>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</si>
  <si>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</si>
  <si>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</si>
  <si>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</si>
  <si>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</si>
  <si>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</si>
  <si>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</si>
  <si>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</si>
  <si>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</si>
  <si>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</si>
  <si>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</si>
  <si>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</si>
  <si>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</si>
  <si>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</si>
  <si>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</si>
  <si>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</si>
  <si>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</si>
  <si>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</si>
  <si>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</si>
  <si>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</si>
  <si>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</si>
  <si>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</si>
  <si>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</si>
  <si>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</si>
  <si>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</si>
  <si>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</si>
  <si>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</si>
  <si>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</si>
  <si>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</si>
  <si>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</si>
  <si>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</si>
  <si>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</si>
  <si>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</si>
  <si>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</si>
  <si>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</si>
  <si>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</si>
  <si>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</si>
  <si>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</si>
  <si>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</si>
  <si>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</si>
  <si>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</si>
  <si>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</si>
  <si>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</si>
  <si>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</si>
  <si>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</si>
  <si>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</si>
  <si>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</si>
  <si>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</si>
  <si>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</si>
  <si>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</si>
  <si>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</si>
  <si>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</si>
  <si>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</si>
  <si>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</si>
  <si>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</si>
  <si>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</si>
  <si>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</si>
  <si>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</si>
  <si>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</si>
  <si>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</si>
  <si>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</si>
  <si>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</si>
  <si>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</si>
  <si>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</si>
  <si>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</si>
  <si>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</si>
  <si>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</si>
  <si>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</si>
  <si>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</si>
  <si>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</si>
  <si>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</si>
  <si>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</si>
  <si>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</si>
  <si>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</si>
  <si>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</si>
  <si>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</si>
  <si>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</si>
  <si>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</si>
  <si>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</si>
  <si>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</si>
  <si>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</si>
  <si>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</si>
  <si>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</si>
  <si>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</si>
  <si>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</si>
  <si>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</si>
  <si>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</si>
  <si>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</si>
  <si>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</si>
  <si>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</si>
  <si>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</si>
  <si>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</si>
  <si>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</si>
  <si>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</si>
  <si>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</si>
  <si>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</si>
  <si>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</si>
  <si>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</si>
  <si>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</si>
  <si>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</si>
  <si>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</si>
  <si>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</si>
  <si>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</si>
  <si>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</si>
  <si>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</si>
  <si>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</si>
  <si>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</si>
  <si>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</si>
  <si>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</si>
  <si>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</si>
  <si>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</si>
  <si>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</si>
  <si>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</si>
  <si>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</si>
  <si>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</si>
  <si>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</si>
  <si>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</si>
  <si>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</si>
  <si>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</si>
  <si>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</si>
  <si>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</si>
  <si>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</si>
  <si>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</si>
  <si>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</si>
  <si>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</si>
  <si>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</si>
  <si>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</si>
  <si>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</si>
  <si>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</si>
  <si>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</si>
  <si>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</si>
  <si>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</si>
  <si>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</si>
  <si>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</si>
  <si>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</si>
  <si>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</si>
  <si>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</si>
  <si>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</si>
  <si>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</si>
  <si>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</si>
  <si>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</si>
  <si>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</si>
  <si>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</si>
  <si>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</si>
  <si>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</si>
  <si>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</si>
  <si>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</si>
  <si>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</si>
  <si>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</si>
  <si>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</si>
  <si>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</si>
  <si>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</si>
  <si>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</si>
  <si>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</si>
  <si>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</si>
  <si>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</si>
  <si>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</si>
  <si>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</si>
  <si>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</si>
  <si>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</si>
  <si>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</si>
  <si>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</si>
  <si>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</si>
  <si>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</si>
  <si>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</si>
  <si>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</si>
  <si>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</si>
  <si>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</si>
  <si>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</si>
  <si>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</si>
  <si>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</si>
  <si>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</si>
  <si>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</si>
  <si>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</si>
  <si>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</si>
  <si>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</si>
  <si>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</si>
  <si>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</si>
  <si>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</si>
  <si>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</si>
  <si>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</si>
  <si>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</si>
  <si>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</si>
  <si>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</si>
  <si>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</si>
  <si>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</si>
  <si>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</si>
  <si>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</si>
  <si>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</si>
  <si>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</si>
  <si>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</si>
  <si>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</si>
  <si>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</si>
  <si>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</si>
  <si>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</si>
  <si>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</si>
  <si>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</si>
  <si>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</si>
  <si>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</si>
  <si>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</si>
  <si>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</si>
  <si>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</si>
  <si>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</si>
  <si>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</si>
  <si>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</si>
  <si>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</si>
  <si>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</si>
  <si>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</si>
  <si>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</si>
  <si>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</si>
  <si>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</si>
  <si>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</si>
  <si>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</si>
  <si>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</si>
  <si>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</si>
  <si>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</si>
  <si>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</si>
  <si>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</si>
  <si>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</si>
  <si>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</si>
  <si>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</si>
  <si>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</si>
  <si>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</si>
  <si>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</si>
  <si>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</si>
  <si>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</si>
  <si>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</si>
  <si>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</si>
  <si>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</si>
  <si>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</si>
  <si>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</si>
  <si>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</si>
  <si>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</si>
  <si>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</si>
  <si>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</si>
  <si>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</si>
  <si>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</si>
  <si>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</si>
  <si>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</si>
  <si>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</si>
  <si>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</si>
  <si>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</si>
  <si>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</si>
  <si>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</si>
  <si>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</si>
  <si>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</si>
  <si>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</si>
  <si>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</si>
  <si>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</si>
  <si>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</si>
  <si>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</si>
  <si>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</si>
  <si>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</si>
  <si>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</si>
  <si>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</si>
  <si>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</si>
  <si>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</si>
  <si>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</si>
  <si>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</si>
  <si>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</si>
  <si>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</si>
  <si>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</si>
  <si>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</si>
  <si>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</si>
  <si>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</si>
  <si>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</si>
  <si>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</si>
  <si>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</si>
  <si>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</si>
  <si>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</si>
  <si>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</si>
  <si>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</si>
  <si>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</si>
  <si>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</si>
  <si>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</si>
  <si>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</si>
  <si>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</si>
  <si>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</si>
  <si>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</si>
  <si>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</si>
  <si>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</si>
  <si>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</si>
  <si>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</si>
  <si>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</si>
  <si>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</si>
  <si>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</si>
  <si>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</si>
  <si>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</si>
  <si>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</si>
  <si>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</si>
  <si>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</si>
  <si>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</si>
  <si>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</si>
  <si>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</si>
  <si>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</si>
  <si>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</si>
  <si>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</si>
  <si>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</si>
  <si>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</si>
  <si>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</si>
  <si>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</si>
  <si>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</si>
  <si>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</si>
  <si>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</si>
  <si>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</si>
  <si>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</si>
  <si>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</si>
  <si>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</si>
  <si>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</si>
  <si>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</si>
  <si>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</si>
  <si>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</si>
  <si>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</si>
  <si>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</si>
  <si>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</si>
  <si>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</si>
  <si>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</si>
  <si>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</si>
  <si>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</si>
  <si>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</si>
  <si>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</si>
  <si>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</si>
  <si>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</si>
  <si>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</si>
  <si>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</si>
  <si>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</si>
  <si>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</si>
  <si>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</si>
  <si>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</si>
  <si>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</si>
  <si>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</si>
  <si>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</si>
  <si>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</si>
  <si>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</si>
  <si>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</si>
  <si>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</si>
  <si>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</si>
  <si>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</si>
  <si>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</si>
  <si>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</si>
  <si>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</si>
  <si>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</si>
  <si>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</si>
  <si>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</si>
  <si>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</si>
  <si>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</si>
  <si>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</si>
  <si>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</si>
  <si>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</si>
  <si>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</si>
  <si>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</si>
  <si>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</si>
  <si>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</si>
  <si>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</si>
  <si>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</si>
  <si>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</si>
  <si>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</si>
  <si>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</si>
  <si>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</si>
  <si>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</si>
  <si>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</si>
  <si>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</si>
  <si>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</si>
  <si>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</si>
  <si>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</si>
  <si>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</si>
  <si>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</si>
  <si>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</si>
  <si>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</si>
  <si>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</si>
  <si>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</si>
  <si>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</si>
  <si>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</si>
  <si>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</si>
  <si>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</si>
  <si>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</si>
  <si>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</si>
  <si>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</si>
  <si>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</si>
  <si>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</si>
  <si>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</si>
  <si>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</si>
  <si>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</si>
  <si>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</si>
  <si>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</si>
  <si>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</si>
  <si>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</si>
  <si>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</si>
  <si>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</si>
  <si>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</si>
  <si>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</si>
  <si>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</si>
  <si>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</si>
  <si>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</si>
  <si>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</si>
  <si>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</si>
  <si>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</si>
  <si>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</si>
  <si>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</si>
  <si>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</si>
  <si>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</si>
  <si>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</si>
  <si>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</si>
  <si>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</si>
  <si>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</si>
  <si>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</si>
  <si>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</si>
  <si>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</si>
  <si>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</si>
  <si>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</si>
  <si>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</si>
  <si>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</si>
  <si>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</si>
  <si>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</si>
  <si>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</si>
  <si>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</si>
  <si>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</si>
  <si>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</si>
  <si>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</si>
  <si>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</si>
  <si>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</si>
  <si>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</si>
  <si>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</si>
  <si>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</si>
  <si>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</si>
  <si>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</si>
  <si>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</si>
  <si>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</si>
  <si>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</si>
  <si>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</si>
  <si>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</si>
  <si>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</si>
  <si>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</si>
  <si>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</si>
  <si>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</si>
  <si>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</si>
  <si>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</si>
  <si>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</si>
  <si>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</si>
  <si>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</si>
  <si>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</si>
  <si>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</si>
  <si>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</si>
  <si>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</si>
  <si>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</si>
  <si>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</si>
  <si>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</si>
  <si>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</si>
  <si>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</si>
  <si>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</si>
  <si>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</si>
  <si>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</si>
  <si>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</si>
  <si>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</si>
  <si>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</si>
  <si>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</si>
  <si>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</si>
  <si>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</si>
  <si>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</si>
  <si>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</si>
  <si>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</si>
  <si>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</si>
  <si>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</si>
  <si>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</si>
  <si>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</si>
  <si>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</si>
  <si>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</si>
  <si>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</si>
  <si>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</si>
  <si>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</si>
  <si>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</si>
  <si>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</si>
  <si>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</si>
  <si>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</si>
  <si>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</si>
  <si>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</si>
  <si>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</si>
  <si>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</si>
  <si>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</si>
  <si>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</si>
  <si>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</si>
  <si>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</si>
  <si>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</si>
  <si>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</si>
  <si>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</si>
  <si>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</si>
  <si>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</si>
  <si>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</si>
  <si>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</si>
  <si>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</si>
  <si>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</si>
  <si>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</si>
  <si>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</si>
  <si>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</si>
  <si>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</si>
  <si>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</si>
  <si>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</si>
  <si>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</si>
  <si>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</si>
  <si>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</si>
  <si>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</si>
  <si>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</si>
  <si>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</si>
  <si>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</si>
  <si>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</si>
  <si>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</si>
  <si>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</si>
  <si>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</si>
  <si>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</si>
  <si>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</si>
  <si>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</si>
  <si>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</si>
  <si>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</si>
  <si>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</si>
  <si>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</si>
  <si>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</si>
  <si>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</si>
  <si>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</si>
  <si>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</si>
  <si>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</si>
  <si>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</si>
  <si>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</si>
  <si>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</si>
  <si>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</si>
  <si>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</si>
  <si>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</si>
  <si>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</si>
  <si>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</si>
  <si>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</si>
  <si>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</si>
  <si>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</si>
  <si>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</si>
  <si>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</si>
  <si>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</si>
  <si>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</si>
  <si>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</si>
  <si>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</si>
  <si>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</si>
  <si>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</si>
  <si>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</si>
  <si>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</si>
  <si>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</si>
  <si>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</si>
  <si>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</si>
  <si>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</si>
  <si>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</si>
  <si>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</si>
  <si>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</si>
  <si>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</si>
  <si>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</si>
  <si>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</si>
  <si>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</si>
  <si>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</si>
  <si>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</si>
  <si>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</si>
  <si>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</si>
  <si>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</si>
  <si>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</si>
  <si>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</si>
  <si>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</si>
  <si>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</si>
  <si>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</si>
  <si>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</si>
  <si>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</si>
  <si>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</si>
  <si>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</si>
  <si>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</si>
  <si>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</si>
  <si>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</si>
  <si>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</si>
  <si>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</si>
  <si>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</si>
  <si>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</si>
  <si>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</si>
  <si>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</si>
  <si>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</si>
  <si>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</si>
  <si>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</si>
  <si>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</si>
  <si>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</si>
  <si>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</si>
  <si>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</si>
  <si>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</si>
  <si>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</si>
  <si>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</si>
  <si>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</si>
  <si>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</si>
  <si>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</si>
  <si>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</si>
  <si>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</si>
  <si>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</si>
  <si>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</si>
  <si>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</si>
  <si>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</si>
  <si>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</si>
  <si>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</si>
  <si>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</si>
  <si>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</si>
  <si>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</si>
  <si>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</si>
  <si>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</si>
  <si>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</si>
  <si>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</si>
  <si>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</si>
  <si>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</si>
  <si>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</si>
  <si>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</si>
  <si>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</si>
  <si>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</si>
  <si>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</si>
  <si>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</si>
  <si>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</si>
  <si>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</si>
  <si>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</si>
  <si>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</si>
  <si>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</si>
  <si>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</si>
  <si>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</si>
  <si>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</si>
  <si>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</si>
  <si>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</si>
  <si>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</si>
  <si>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</si>
  <si>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</si>
  <si>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</si>
  <si>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</si>
  <si>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</si>
  <si>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</si>
  <si>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</si>
  <si>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</si>
  <si>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</si>
  <si>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</si>
  <si>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</si>
  <si>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</si>
  <si>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</si>
  <si>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</si>
  <si>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</si>
  <si>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</si>
  <si>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</si>
  <si>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</si>
  <si>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</si>
  <si>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</si>
  <si>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</si>
  <si>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</si>
  <si>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</si>
  <si>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</si>
  <si>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</si>
  <si>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</si>
  <si>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</si>
  <si>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</si>
  <si>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</si>
  <si>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</si>
  <si>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</si>
  <si>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</si>
  <si>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</si>
  <si>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</si>
  <si>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</si>
  <si>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</si>
  <si>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</si>
  <si>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</si>
  <si>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</si>
  <si>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</si>
  <si>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</si>
  <si>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</si>
  <si>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</si>
  <si>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</si>
  <si>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</si>
  <si>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</si>
  <si>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</si>
  <si>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</si>
  <si>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</si>
  <si>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</si>
  <si>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</si>
  <si>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</si>
  <si>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</si>
  <si>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</si>
  <si>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</si>
  <si>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</si>
  <si>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</si>
  <si>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</si>
  <si>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</si>
  <si>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</si>
  <si>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</si>
  <si>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</si>
  <si>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</si>
  <si>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</si>
  <si>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</si>
  <si>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</si>
  <si>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</si>
  <si>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</si>
  <si>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</si>
  <si>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</si>
  <si>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</si>
  <si>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</si>
  <si>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</si>
  <si>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</si>
  <si>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</si>
  <si>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</si>
  <si>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</si>
  <si>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</si>
  <si>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</si>
  <si>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</si>
  <si>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</si>
  <si>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</si>
  <si>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</si>
  <si>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</si>
  <si>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</si>
  <si>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</si>
  <si>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</si>
  <si>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</si>
  <si>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</si>
  <si>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</si>
  <si>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</si>
  <si>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</si>
  <si>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</si>
  <si>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</si>
  <si>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</si>
  <si>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</si>
  <si>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</si>
  <si>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</si>
  <si>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</si>
  <si>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</si>
  <si>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</si>
  <si>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</si>
  <si>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</si>
  <si>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</si>
  <si>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</si>
  <si>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</si>
  <si>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</si>
  <si>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</si>
  <si>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</si>
  <si>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</si>
  <si>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</si>
  <si>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</si>
  <si>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</si>
  <si>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</si>
  <si>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</si>
  <si>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</si>
  <si>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</si>
  <si>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</si>
  <si>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</si>
  <si>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</si>
  <si>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</si>
  <si>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</si>
  <si>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</si>
  <si>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</si>
  <si>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</si>
  <si>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</si>
  <si>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</si>
  <si>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</si>
  <si>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</si>
  <si>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</si>
  <si>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</si>
  <si>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</si>
  <si>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</si>
  <si>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</si>
  <si>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</si>
  <si>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</si>
  <si>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</si>
  <si>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</si>
  <si>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</si>
  <si>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</si>
  <si>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</si>
  <si>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</si>
  <si>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</si>
  <si>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</si>
  <si>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</si>
  <si>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</si>
  <si>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</si>
  <si>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</si>
  <si>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</si>
  <si>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</si>
  <si>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</si>
  <si>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</si>
  <si>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</si>
  <si>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</si>
  <si>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</si>
  <si>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</si>
  <si>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</si>
  <si>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</si>
  <si>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</si>
  <si>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</si>
  <si>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</si>
  <si>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</si>
  <si>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</si>
  <si>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</si>
  <si>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</si>
  <si>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</si>
  <si>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</si>
  <si>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</si>
  <si>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</si>
  <si>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</si>
  <si>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</si>
  <si>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</si>
  <si>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</si>
  <si>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</si>
  <si>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</si>
  <si>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</si>
  <si>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</si>
  <si>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</si>
  <si>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</si>
  <si>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</si>
  <si>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</si>
  <si>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</si>
  <si>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</si>
  <si>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</si>
  <si>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</si>
  <si>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</si>
  <si>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</si>
  <si>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</si>
  <si>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</si>
  <si>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</si>
  <si>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</si>
  <si>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</si>
  <si>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</si>
  <si>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</si>
  <si>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</si>
  <si>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</si>
  <si>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</si>
  <si>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</si>
  <si>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</si>
  <si>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</si>
  <si>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</si>
  <si>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</si>
  <si>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</si>
  <si>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</si>
  <si>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</si>
  <si>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</si>
  <si>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</si>
  <si>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</si>
  <si>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</si>
  <si>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</si>
  <si>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</si>
  <si>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</si>
  <si>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</si>
  <si>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</si>
  <si>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</si>
  <si>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</si>
  <si>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</si>
  <si>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</si>
  <si>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</si>
  <si>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</si>
  <si>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</si>
  <si>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</si>
  <si>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</si>
  <si>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</si>
  <si>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</si>
  <si>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</si>
  <si>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</si>
  <si>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</si>
  <si>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</si>
  <si>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</si>
  <si>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</si>
  <si>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</si>
  <si>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</si>
  <si>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</si>
  <si>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</si>
  <si>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</si>
  <si>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</si>
  <si>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</si>
  <si>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</si>
  <si>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</si>
  <si>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</si>
  <si>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</si>
  <si>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</si>
  <si>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</si>
  <si>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</si>
  <si>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</si>
  <si>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</si>
  <si>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</si>
  <si>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</si>
  <si>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</si>
  <si>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</si>
  <si>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</si>
  <si>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</si>
  <si>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</si>
  <si>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</si>
  <si>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</si>
  <si>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</si>
  <si>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</si>
  <si>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</si>
  <si>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</si>
  <si>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</si>
  <si>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</si>
  <si>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</si>
  <si>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</si>
  <si>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</si>
  <si>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</si>
  <si>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</si>
  <si>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</si>
  <si>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</si>
  <si>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</si>
  <si>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</si>
  <si>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</si>
  <si>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</si>
  <si>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</si>
  <si>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</si>
  <si>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</si>
  <si>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</si>
  <si>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</si>
  <si>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</si>
  <si>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</si>
  <si>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</si>
  <si>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</si>
  <si>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</si>
  <si>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</si>
  <si>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</si>
  <si>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</si>
  <si>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</si>
  <si>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</si>
  <si>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</si>
  <si>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</si>
  <si>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</si>
  <si>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</si>
  <si>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</si>
  <si>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</si>
  <si>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</si>
  <si>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</si>
  <si>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</si>
  <si>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</si>
  <si>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</si>
  <si>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</si>
  <si>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</si>
  <si>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</si>
  <si>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</si>
  <si>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</si>
  <si>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</si>
  <si>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</si>
  <si>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</si>
  <si>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</si>
  <si>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</si>
  <si>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</si>
  <si>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</si>
  <si>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</si>
  <si>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</si>
  <si>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</si>
  <si>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</si>
  <si>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</si>
  <si>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</si>
  <si>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</si>
  <si>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</si>
  <si>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</si>
  <si>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</si>
  <si>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</si>
  <si>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</si>
  <si>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</si>
  <si>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</si>
  <si>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</si>
  <si>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</si>
  <si>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</si>
  <si>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</si>
  <si>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</si>
  <si>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</si>
  <si>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</si>
  <si>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</si>
  <si>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</si>
  <si>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</si>
  <si>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</si>
  <si>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</si>
  <si>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</si>
  <si>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</si>
  <si>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</si>
  <si>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</si>
  <si>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</si>
  <si>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</si>
  <si>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</si>
  <si>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</si>
  <si>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</si>
  <si>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</si>
  <si>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</si>
  <si>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</si>
  <si>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</si>
  <si>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</si>
  <si>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</si>
  <si>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</si>
  <si>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</si>
  <si>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</si>
  <si>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</si>
  <si>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</si>
  <si>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</si>
  <si>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</si>
  <si>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</si>
  <si>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</si>
  <si>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</si>
  <si>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</si>
  <si>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</si>
  <si>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</si>
  <si>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</si>
  <si>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</si>
  <si>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</si>
  <si>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</si>
  <si>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</si>
  <si>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</si>
  <si>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</si>
  <si>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</si>
  <si>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</si>
  <si>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</si>
  <si>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</si>
  <si>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</si>
  <si>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</si>
  <si>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</si>
  <si>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</si>
  <si>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</si>
  <si>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</si>
  <si>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</si>
  <si>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</si>
  <si>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</si>
  <si>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</si>
  <si>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</si>
  <si>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</si>
  <si>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</si>
  <si>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</si>
  <si>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</si>
  <si>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</si>
  <si>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</si>
  <si>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</si>
  <si>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</si>
  <si>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</si>
  <si>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</si>
  <si>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</si>
  <si>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</si>
  <si>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</si>
  <si>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</si>
  <si>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</si>
  <si>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</si>
  <si>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</si>
  <si>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</si>
  <si>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</si>
  <si>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</si>
  <si>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</si>
  <si>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</si>
  <si>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</si>
  <si>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</si>
  <si>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</si>
  <si>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</si>
  <si>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</si>
  <si>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</si>
  <si>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</si>
  <si>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</si>
  <si>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</si>
  <si>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</si>
  <si>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</si>
  <si>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</si>
  <si>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</si>
  <si>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</si>
  <si>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</si>
  <si>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</si>
  <si>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</si>
  <si>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</si>
  <si>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</si>
  <si>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</si>
  <si>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</si>
  <si>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</si>
  <si>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</si>
  <si>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</si>
  <si>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</si>
  <si>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</si>
  <si>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</si>
  <si>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</si>
  <si>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</si>
  <si>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</si>
  <si>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</si>
  <si>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</si>
  <si>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</si>
  <si>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</si>
  <si>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</si>
  <si>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</si>
  <si>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</si>
  <si>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</si>
  <si>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</si>
  <si>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</si>
  <si>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</si>
  <si>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</si>
  <si>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</si>
  <si>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</si>
  <si>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</si>
  <si>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</si>
  <si>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</si>
  <si>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</si>
  <si>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</si>
  <si>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</si>
  <si>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</si>
  <si>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</si>
  <si>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</si>
  <si>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</si>
  <si>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</si>
  <si>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</si>
  <si>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</si>
  <si>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</si>
  <si>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</si>
  <si>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</si>
  <si>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</si>
  <si>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</si>
  <si>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</si>
  <si>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</si>
  <si>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</si>
  <si>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</si>
  <si>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</si>
  <si>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</si>
  <si>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</si>
  <si>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</si>
  <si>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</si>
  <si>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</si>
  <si>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</si>
  <si>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</si>
  <si>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</si>
  <si>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</si>
  <si>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</si>
  <si>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</si>
  <si>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</si>
  <si>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</si>
  <si>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</si>
  <si>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</si>
  <si>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</si>
  <si>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</si>
  <si>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</si>
  <si>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</si>
  <si>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</si>
  <si>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</si>
  <si>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</si>
  <si>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</si>
  <si>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</si>
  <si>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</si>
  <si>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</si>
  <si>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</si>
  <si>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</si>
  <si>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</si>
  <si>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</si>
  <si>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</si>
  <si>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</si>
  <si>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</si>
  <si>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</si>
  <si>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</si>
  <si>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</si>
  <si>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</si>
  <si>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</si>
  <si>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</si>
  <si>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</si>
  <si>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</si>
  <si>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</si>
  <si>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</si>
  <si>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</si>
  <si>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</si>
  <si>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</si>
  <si>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</si>
  <si>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</si>
  <si>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</si>
  <si>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</si>
  <si>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</si>
  <si>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</si>
  <si>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</si>
  <si>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</si>
  <si>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</si>
  <si>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</si>
  <si>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</si>
  <si>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</si>
  <si>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</si>
  <si>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</si>
  <si>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</si>
  <si>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</si>
  <si>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</si>
  <si>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</si>
  <si>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</si>
  <si>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</si>
  <si>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</si>
  <si>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</si>
  <si>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</si>
  <si>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</si>
  <si>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</si>
  <si>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</si>
  <si>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</si>
  <si>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</si>
  <si>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</si>
  <si>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</si>
  <si>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</si>
  <si>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</si>
  <si>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</si>
  <si>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</si>
  <si>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</si>
  <si>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</si>
  <si>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</si>
  <si>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</si>
  <si>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</si>
  <si>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</si>
  <si>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</si>
  <si>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</si>
  <si>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</si>
  <si>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</si>
  <si>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</si>
  <si>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</si>
  <si>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</si>
  <si>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</si>
  <si>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</si>
  <si>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</si>
  <si>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</si>
  <si>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</si>
  <si>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</si>
  <si>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</si>
  <si>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</si>
  <si>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</si>
  <si>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</si>
  <si>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</si>
  <si>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</si>
  <si>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</si>
  <si>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</si>
  <si>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</si>
  <si>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</si>
  <si>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</si>
  <si>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</si>
  <si>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</si>
  <si>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</si>
  <si>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</si>
  <si>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</si>
  <si>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</si>
  <si>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</si>
  <si>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</si>
  <si>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</si>
  <si>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</si>
  <si>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</si>
  <si>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</si>
  <si>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</si>
  <si>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</si>
  <si>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</si>
  <si>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</si>
  <si>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</si>
  <si>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</si>
  <si>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</si>
  <si>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</si>
  <si>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</si>
  <si>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</si>
  <si>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</si>
  <si>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</si>
  <si>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</si>
  <si>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</si>
  <si>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</si>
  <si>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</si>
  <si>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</si>
  <si>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</si>
  <si>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</si>
  <si>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</si>
  <si>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</si>
  <si>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</si>
  <si>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</si>
  <si>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</si>
  <si>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</si>
  <si>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</si>
  <si>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</si>
  <si>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</si>
  <si>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</si>
  <si>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</si>
  <si>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</si>
  <si>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</si>
  <si>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</si>
  <si>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</si>
  <si>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</si>
  <si>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</si>
  <si>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</si>
  <si>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</si>
  <si>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</si>
  <si>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</si>
  <si>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</si>
  <si>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</si>
  <si>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</si>
  <si>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</si>
  <si>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</si>
  <si>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</si>
  <si>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</si>
  <si>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</si>
  <si>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</si>
  <si>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</si>
  <si>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</si>
  <si>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</si>
  <si>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</si>
  <si>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</si>
  <si>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</si>
  <si>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</si>
  <si>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</si>
  <si>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</si>
  <si>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</si>
  <si>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</si>
  <si>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</si>
  <si>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</si>
  <si>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</si>
  <si>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</si>
  <si>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</si>
  <si>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</si>
  <si>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</si>
  <si>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</si>
  <si>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</si>
  <si>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</si>
  <si>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</si>
  <si>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</si>
  <si>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</si>
  <si>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</si>
  <si>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</si>
  <si>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</si>
  <si>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</si>
  <si>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</si>
  <si>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</si>
  <si>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</si>
  <si>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</si>
  <si>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</si>
  <si>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</si>
  <si>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</si>
  <si>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</si>
  <si>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</si>
  <si>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</si>
  <si>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</si>
  <si>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</si>
  <si>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</si>
  <si>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</si>
  <si>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</si>
  <si>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</si>
  <si>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</si>
  <si>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</si>
  <si>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</si>
  <si>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</si>
  <si>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</si>
  <si>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</si>
  <si>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</si>
  <si>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</si>
  <si>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</si>
  <si>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</si>
  <si>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</si>
  <si>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</si>
  <si>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</si>
  <si>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</si>
  <si>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</si>
  <si>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</si>
  <si>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</si>
  <si>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</si>
  <si>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</si>
  <si>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</si>
  <si>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</si>
  <si>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</si>
  <si>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</si>
  <si>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</si>
  <si>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</si>
  <si>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</si>
  <si>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</si>
  <si>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</si>
  <si>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</si>
  <si>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</si>
  <si>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</si>
  <si>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</si>
  <si>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</si>
  <si>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</si>
  <si>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</si>
  <si>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</si>
  <si>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</si>
  <si>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</si>
  <si>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</si>
  <si>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</si>
  <si>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</si>
  <si>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</si>
  <si>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</si>
  <si>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</si>
  <si>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</si>
  <si>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</si>
  <si>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</si>
  <si>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</si>
  <si>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</si>
  <si>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</si>
  <si>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</si>
  <si>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</si>
  <si>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</si>
  <si>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</si>
  <si>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</si>
  <si>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</si>
  <si>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</si>
  <si>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</si>
  <si>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</si>
  <si>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</si>
  <si>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</si>
  <si>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</si>
  <si>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</si>
  <si>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</si>
  <si>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</si>
  <si>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</si>
  <si>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</si>
  <si>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</si>
  <si>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</si>
  <si>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</si>
  <si>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</si>
  <si>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</si>
  <si>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</si>
  <si>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</si>
  <si>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</si>
  <si>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</si>
  <si>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</si>
  <si>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</si>
  <si>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</si>
  <si>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</si>
  <si>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</si>
  <si>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</si>
  <si>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</si>
  <si>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</si>
  <si>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</si>
  <si>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</si>
  <si>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</si>
  <si>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</si>
  <si>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</si>
  <si>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</si>
  <si>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</si>
  <si>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</si>
  <si>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</si>
  <si>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</si>
  <si>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</si>
  <si>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</si>
  <si>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</si>
  <si>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</si>
  <si>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</si>
  <si>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</si>
  <si>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</si>
  <si>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</si>
  <si>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</si>
  <si>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</si>
  <si>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</si>
  <si>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</si>
  <si>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</si>
  <si>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</si>
  <si>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</si>
  <si>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</si>
  <si>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</si>
  <si>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</si>
  <si>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</si>
  <si>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</si>
  <si>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</si>
  <si>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</si>
  <si>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</si>
  <si>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</si>
  <si>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</si>
  <si>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</si>
  <si>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</si>
  <si>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</si>
  <si>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</si>
  <si>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</si>
  <si>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</si>
  <si>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</si>
  <si>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</si>
  <si>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</si>
  <si>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</si>
  <si>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</si>
  <si>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</si>
  <si>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</si>
  <si>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</si>
  <si>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</si>
  <si>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</si>
  <si>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</si>
  <si>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</si>
  <si>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</si>
  <si>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</si>
  <si>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</si>
  <si>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</si>
  <si>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</si>
  <si>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</si>
  <si>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</si>
  <si>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</si>
  <si>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</si>
  <si>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</si>
  <si>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</si>
  <si>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</si>
  <si>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</si>
  <si>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</si>
  <si>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</si>
  <si>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</si>
  <si>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</si>
  <si>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</si>
  <si>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</si>
  <si>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</si>
  <si>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</si>
  <si>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</si>
  <si>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</si>
  <si>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</si>
  <si>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</si>
  <si>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</si>
  <si>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</si>
  <si>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</si>
  <si>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</si>
  <si>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</si>
  <si>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</si>
  <si>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</si>
  <si>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</si>
  <si>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</si>
  <si>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</si>
  <si>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</si>
  <si>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</si>
  <si>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</si>
  <si>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</si>
  <si>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</si>
  <si>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</si>
  <si>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</si>
  <si>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</si>
  <si>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</si>
  <si>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</si>
  <si>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</si>
  <si>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</si>
  <si>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</si>
  <si>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</si>
  <si>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</si>
  <si>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</si>
  <si>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</si>
  <si>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</si>
  <si>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</si>
  <si>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</si>
  <si>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</si>
  <si>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</si>
  <si>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</si>
  <si>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</si>
  <si>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</si>
  <si>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</si>
  <si>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</si>
  <si>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</si>
  <si>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</si>
  <si>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</si>
  <si>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</si>
  <si>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</si>
  <si>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</si>
  <si>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</si>
  <si>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</si>
  <si>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</si>
  <si>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</si>
  <si>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</si>
  <si>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</si>
  <si>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</si>
  <si>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</si>
  <si>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</si>
  <si>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</si>
  <si>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</si>
  <si>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</si>
  <si>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</si>
  <si>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</si>
  <si>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</si>
  <si>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</si>
  <si>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</si>
  <si>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</si>
  <si>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</si>
  <si>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</si>
  <si>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</si>
  <si>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</si>
  <si>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</si>
  <si>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</si>
  <si>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</si>
  <si>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</si>
  <si>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</si>
  <si>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</si>
  <si>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</si>
  <si>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</si>
  <si>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</si>
  <si>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</si>
  <si>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</si>
  <si>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</si>
  <si>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</si>
  <si>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</si>
  <si>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</si>
  <si>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</si>
  <si>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</si>
  <si>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</si>
  <si>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</si>
  <si>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</si>
  <si>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</si>
  <si>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</si>
  <si>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</si>
  <si>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</si>
  <si>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</si>
  <si>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</si>
  <si>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</si>
  <si>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</si>
  <si>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</si>
  <si>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</si>
  <si>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</si>
  <si>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</si>
  <si>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</si>
  <si>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</si>
  <si>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</si>
  <si>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</si>
  <si>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</si>
  <si>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</si>
  <si>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</si>
  <si>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</si>
  <si>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</si>
  <si>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</si>
  <si>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</si>
  <si>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</si>
  <si>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</si>
  <si>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</si>
  <si>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</si>
  <si>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</si>
  <si>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</si>
  <si>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</si>
  <si>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</si>
  <si>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</si>
  <si>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</si>
  <si>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</si>
  <si>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</si>
  <si>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</si>
  <si>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</si>
  <si>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</si>
  <si>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</si>
  <si>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</si>
  <si>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</si>
  <si>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</si>
  <si>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</si>
  <si>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</si>
  <si>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</si>
  <si>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</si>
  <si>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</si>
  <si>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</si>
  <si>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</si>
  <si>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</si>
  <si>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</si>
  <si>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</si>
  <si>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</si>
  <si>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</si>
  <si>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</si>
  <si>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</si>
  <si>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</si>
  <si>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</si>
  <si>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</si>
  <si>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</si>
  <si>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</si>
  <si>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</si>
  <si>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</si>
  <si>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</si>
  <si>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</si>
  <si>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</si>
  <si>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</si>
  <si>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</si>
  <si>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</si>
  <si>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</si>
  <si>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</si>
  <si>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</si>
  <si>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</si>
  <si>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</si>
  <si>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</si>
  <si>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</si>
  <si>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</si>
  <si>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</si>
  <si>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</si>
  <si>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</si>
  <si>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</si>
  <si>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</si>
  <si>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</si>
  <si>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</si>
  <si>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</si>
  <si>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</si>
  <si>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</si>
  <si>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</si>
  <si>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</si>
  <si>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</si>
  <si>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</si>
  <si>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</si>
  <si>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</si>
  <si>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</si>
  <si>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</si>
  <si>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</si>
  <si>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</si>
  <si>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</si>
  <si>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</si>
  <si>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</si>
  <si>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</si>
  <si>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</si>
  <si>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</si>
  <si>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</si>
  <si>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</si>
  <si>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</si>
  <si>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</si>
  <si>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</si>
  <si>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</si>
  <si>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</si>
  <si>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</si>
  <si>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</si>
  <si>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</si>
  <si>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</si>
  <si>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</si>
  <si>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</si>
  <si>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</si>
  <si>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</si>
  <si>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</si>
  <si>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</si>
  <si>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</si>
  <si>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</si>
  <si>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</si>
  <si>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</si>
  <si>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</si>
  <si>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</si>
  <si>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</si>
  <si>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</si>
  <si>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</si>
  <si>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</si>
  <si>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</si>
  <si>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</si>
  <si>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</si>
  <si>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</si>
  <si>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</si>
  <si>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</si>
  <si>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</si>
  <si>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</si>
  <si>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</si>
  <si>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</si>
  <si>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</si>
  <si>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</si>
  <si>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</si>
  <si>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</si>
  <si>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</si>
  <si>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</si>
  <si>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</si>
  <si>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</si>
  <si>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</si>
  <si>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</si>
  <si>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</si>
  <si>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</si>
  <si>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</si>
  <si>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</si>
  <si>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</si>
  <si>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</si>
  <si>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</si>
  <si>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</si>
  <si>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</si>
  <si>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</si>
  <si>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</si>
  <si>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</si>
  <si>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</si>
  <si>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</si>
  <si>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</si>
  <si>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</si>
  <si>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</si>
  <si>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</si>
  <si>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</si>
  <si>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</si>
  <si>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</si>
  <si>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</si>
  <si>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</si>
  <si>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</si>
  <si>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</si>
  <si>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</si>
  <si>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</si>
  <si>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</si>
  <si>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</si>
  <si>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</si>
  <si>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</si>
  <si>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</si>
  <si>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</si>
  <si>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</si>
  <si>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</si>
  <si>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</si>
  <si>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</si>
  <si>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</si>
  <si>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</si>
  <si>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</si>
  <si>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</si>
  <si>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</si>
  <si>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</si>
  <si>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</si>
  <si>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</si>
  <si>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</si>
  <si>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</si>
  <si>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</si>
  <si>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</si>
  <si>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</si>
  <si>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</si>
  <si>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</si>
  <si>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</si>
  <si>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</si>
  <si>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</si>
  <si>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</si>
  <si>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</si>
  <si>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</si>
  <si>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</si>
  <si>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</si>
  <si>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</si>
  <si>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</si>
  <si>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</si>
  <si>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</si>
  <si>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</si>
  <si>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</si>
  <si>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</si>
  <si>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</si>
  <si>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</si>
  <si>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</si>
  <si>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</si>
  <si>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</si>
  <si>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</si>
  <si>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</si>
  <si>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</si>
  <si>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</si>
  <si>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</si>
  <si>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</si>
  <si>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</si>
  <si>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</si>
  <si>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</si>
  <si>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</si>
  <si>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</si>
  <si>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</si>
  <si>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</si>
  <si>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</si>
  <si>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</si>
  <si>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</si>
  <si>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</si>
  <si>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</si>
  <si>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</si>
  <si>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</si>
  <si>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</si>
  <si>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</si>
  <si>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</si>
  <si>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</si>
  <si>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</si>
  <si>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</si>
  <si>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</si>
  <si>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</si>
  <si>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</si>
  <si>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</si>
  <si>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</si>
  <si>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</si>
  <si>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</si>
  <si>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</si>
  <si>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</si>
  <si>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</si>
  <si>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</si>
  <si>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</si>
  <si>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</si>
  <si>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</si>
  <si>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</si>
  <si>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</si>
  <si>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</si>
  <si>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</si>
  <si>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</si>
  <si>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</si>
  <si>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</si>
  <si>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</si>
  <si>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</si>
  <si>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</si>
  <si>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</si>
  <si>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</si>
  <si>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</si>
  <si>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</si>
  <si>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</si>
  <si>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</si>
  <si>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</si>
  <si>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</si>
  <si>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</si>
  <si>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</si>
  <si>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</si>
  <si>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</si>
  <si>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</si>
  <si>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</si>
  <si>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</si>
  <si>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</si>
  <si>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</si>
  <si>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</si>
  <si>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</si>
  <si>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</si>
  <si>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</si>
  <si>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</si>
  <si>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</si>
  <si>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</si>
  <si>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</si>
  <si>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</si>
  <si>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</si>
  <si>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</si>
  <si>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</si>
  <si>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</si>
  <si>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</si>
  <si>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</si>
  <si>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</si>
  <si>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</si>
  <si>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</si>
  <si>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</si>
  <si>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</si>
  <si>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</si>
  <si>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</si>
  <si>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</si>
  <si>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</si>
  <si>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</si>
  <si>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</si>
  <si>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</si>
  <si>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</si>
  <si>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</si>
  <si>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</si>
  <si>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</si>
  <si>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</si>
  <si>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</si>
  <si>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</si>
  <si>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</si>
  <si>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</si>
  <si>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</si>
  <si>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</si>
  <si>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</si>
  <si>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</si>
  <si>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</si>
  <si>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</si>
  <si>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</si>
  <si>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</si>
  <si>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</si>
  <si>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</si>
  <si>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</si>
  <si>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</si>
  <si>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</si>
  <si>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</si>
  <si>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</si>
  <si>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</si>
  <si>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</si>
  <si>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</si>
  <si>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</si>
  <si>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</si>
  <si>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</si>
  <si>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</si>
  <si>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</si>
  <si>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</si>
  <si>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</si>
  <si>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</si>
  <si>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</si>
  <si>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</si>
  <si>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</si>
  <si>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</si>
  <si>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</si>
  <si>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</si>
  <si>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</si>
  <si>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</si>
  <si>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</si>
  <si>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</si>
  <si>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</si>
  <si>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</si>
  <si>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</si>
  <si>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</si>
  <si>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</si>
  <si>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</si>
  <si>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</si>
  <si>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</si>
  <si>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</si>
  <si>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</si>
  <si>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</si>
  <si>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</si>
  <si>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</si>
  <si>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</si>
  <si>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</si>
  <si>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</si>
  <si>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</si>
  <si>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</si>
  <si>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</si>
  <si>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</si>
  <si>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</si>
  <si>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</si>
  <si>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</si>
  <si>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</si>
  <si>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</si>
  <si>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</si>
  <si>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</si>
  <si>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</si>
  <si>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</si>
  <si>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</si>
  <si>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</si>
  <si>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</si>
  <si>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</si>
  <si>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</si>
  <si>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</si>
  <si>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</si>
  <si>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</si>
  <si>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</si>
  <si>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</si>
  <si>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</si>
  <si>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</si>
  <si>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</si>
  <si>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</si>
  <si>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</si>
  <si>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</si>
  <si>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</si>
  <si>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</si>
  <si>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</si>
  <si>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</si>
  <si>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</si>
  <si>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</si>
  <si>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</si>
  <si>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</si>
  <si>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</si>
  <si>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</si>
  <si>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</si>
  <si>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</si>
  <si>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</si>
  <si>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</si>
  <si>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</si>
  <si>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</si>
  <si>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</si>
  <si>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</si>
  <si>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</si>
  <si>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</si>
  <si>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</si>
  <si>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</si>
  <si>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</si>
  <si>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</si>
  <si>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</si>
  <si>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</si>
  <si>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</si>
  <si>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</si>
  <si>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</si>
  <si>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</si>
  <si>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</si>
  <si>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</si>
  <si>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</si>
  <si>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</si>
  <si>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</si>
  <si>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</si>
  <si>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</si>
  <si>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</si>
  <si>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</si>
  <si>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</si>
  <si>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</si>
  <si>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</si>
  <si>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</si>
  <si>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</si>
  <si>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</si>
  <si>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</si>
  <si>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</si>
  <si>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</si>
  <si>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</si>
  <si>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</si>
  <si>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</si>
  <si>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</si>
  <si>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</si>
  <si>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</si>
  <si>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</si>
  <si>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</si>
  <si>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</si>
  <si>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</si>
  <si>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</si>
  <si>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</si>
  <si>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</si>
  <si>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</si>
  <si>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</si>
  <si>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</si>
  <si>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</si>
  <si>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</si>
  <si>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</si>
  <si>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</si>
  <si>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</si>
  <si>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</si>
  <si>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</si>
  <si>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</si>
  <si>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</si>
  <si>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</si>
  <si>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</si>
  <si>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</si>
  <si>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</si>
  <si>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</si>
  <si>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</si>
  <si>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</si>
  <si>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</si>
  <si>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</si>
  <si>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</si>
  <si>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</si>
  <si>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</si>
  <si>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</si>
  <si>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</si>
  <si>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</si>
  <si>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</si>
  <si>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</si>
  <si>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</si>
  <si>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</si>
  <si>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</si>
  <si>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</si>
  <si>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</si>
  <si>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</si>
  <si>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</si>
  <si>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</si>
  <si>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</si>
  <si>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</si>
  <si>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</si>
  <si>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</si>
  <si>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</si>
  <si>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</si>
  <si>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</si>
  <si>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</si>
  <si>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</si>
  <si>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</si>
  <si>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</si>
  <si>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</si>
  <si>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</si>
  <si>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</si>
  <si>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</si>
  <si>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</si>
  <si>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</si>
  <si>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</si>
  <si>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</si>
  <si>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</si>
  <si>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</si>
  <si>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</si>
  <si>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</si>
  <si>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</si>
  <si>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</si>
  <si>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</si>
  <si>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</si>
  <si>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</si>
  <si>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</si>
  <si>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</si>
  <si>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</si>
  <si>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</si>
  <si>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</si>
  <si>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</si>
  <si>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</si>
  <si>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</si>
  <si>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</si>
  <si>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</si>
  <si>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</si>
  <si>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</si>
  <si>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</si>
  <si>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</si>
  <si>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</si>
  <si>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</si>
  <si>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</si>
  <si>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</si>
  <si>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</si>
  <si>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</si>
  <si>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</si>
  <si>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</si>
  <si>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</si>
  <si>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</si>
  <si>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</si>
  <si>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</si>
  <si>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</si>
  <si>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</si>
  <si>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</si>
  <si>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</si>
  <si>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</si>
  <si>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</si>
  <si>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</si>
  <si>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</si>
  <si>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</si>
  <si>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</si>
  <si>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</si>
  <si>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</si>
  <si>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</si>
  <si>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</si>
  <si>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</si>
  <si>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</si>
  <si>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</si>
  <si>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</si>
  <si>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</si>
  <si>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</si>
  <si>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</si>
  <si>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</si>
  <si>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</si>
  <si>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</si>
  <si>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</si>
  <si>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</si>
  <si>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</si>
  <si>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</si>
  <si>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</si>
  <si>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</si>
  <si>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</si>
  <si>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</si>
  <si>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</si>
  <si>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</si>
  <si>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</si>
  <si>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</si>
  <si>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</si>
  <si>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</si>
  <si>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</si>
  <si>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</si>
  <si>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</si>
  <si>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</si>
  <si>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</si>
  <si>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</si>
  <si>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</si>
  <si>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</si>
  <si>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</si>
  <si>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</si>
  <si>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</si>
  <si>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</si>
  <si>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</si>
  <si>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</si>
  <si>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</si>
  <si>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</si>
  <si>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</si>
  <si>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</si>
  <si>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</si>
  <si>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</si>
  <si>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</si>
  <si>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</si>
  <si>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</si>
  <si>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</si>
  <si>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</si>
  <si>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</si>
  <si>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</si>
  <si>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</si>
  <si>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</si>
  <si>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</si>
  <si>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</si>
  <si>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</si>
  <si>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</si>
  <si>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</si>
  <si>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</si>
  <si>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</si>
  <si>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</si>
  <si>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</si>
  <si>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</si>
  <si>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</si>
  <si>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</si>
  <si>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</si>
  <si>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</si>
  <si>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</si>
  <si>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</si>
  <si>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</si>
  <si>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</si>
  <si>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</si>
  <si>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</si>
  <si>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</si>
  <si>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</si>
  <si>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</si>
  <si>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</si>
  <si>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</si>
  <si>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</si>
  <si>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</si>
  <si>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</si>
  <si>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</si>
  <si>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</si>
  <si>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</si>
  <si>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</si>
  <si>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</si>
  <si>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</si>
  <si>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</si>
  <si>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</si>
  <si>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</si>
  <si>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</si>
  <si>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</si>
  <si>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</si>
  <si>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</si>
  <si>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</si>
  <si>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</si>
  <si>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</si>
  <si>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</si>
  <si>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</si>
  <si>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</si>
  <si>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</si>
  <si>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</si>
  <si>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</si>
  <si>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</si>
  <si>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</si>
  <si>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</si>
  <si>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</si>
  <si>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</si>
  <si>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</si>
  <si>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</si>
  <si>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</si>
  <si>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</si>
  <si>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</si>
  <si>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</si>
  <si>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</si>
  <si>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</si>
  <si>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</si>
  <si>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</si>
  <si>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</si>
  <si>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</si>
  <si>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</si>
  <si>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</si>
  <si>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</si>
  <si>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</si>
  <si>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</si>
  <si>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</si>
  <si>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</si>
  <si>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</si>
  <si>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</si>
  <si>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</si>
  <si>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</si>
  <si>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</si>
  <si>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</si>
  <si>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</si>
  <si>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</si>
  <si>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</si>
  <si>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</si>
  <si>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</si>
  <si>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</si>
  <si>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</si>
  <si>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</si>
  <si>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</si>
  <si>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</si>
  <si>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</si>
  <si>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</si>
  <si>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</si>
  <si>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</si>
  <si>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</si>
  <si>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</si>
  <si>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</si>
  <si>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</si>
  <si>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</si>
  <si>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</si>
  <si>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</si>
  <si>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</si>
  <si>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</si>
  <si>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</si>
  <si>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</si>
  <si>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</si>
  <si>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</si>
  <si>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</si>
  <si>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</si>
  <si>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</si>
  <si>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</si>
  <si>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</si>
  <si>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</si>
  <si>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</si>
  <si>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</si>
  <si>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</si>
  <si>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</si>
  <si>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</si>
  <si>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</si>
  <si>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</si>
  <si>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</si>
  <si>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</si>
  <si>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</si>
  <si>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</si>
  <si>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</si>
  <si>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</si>
  <si>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</si>
  <si>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</si>
  <si>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</si>
  <si>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</si>
  <si>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</si>
  <si>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</si>
  <si>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</si>
  <si>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</si>
  <si>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</si>
  <si>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</si>
  <si>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</si>
  <si>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</si>
  <si>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</si>
  <si>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</si>
  <si>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</si>
  <si>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</si>
  <si>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</si>
  <si>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</si>
  <si>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</si>
  <si>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</si>
  <si>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</si>
  <si>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</si>
  <si>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</si>
  <si>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</si>
  <si>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</si>
  <si>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</si>
  <si>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</si>
  <si>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</si>
  <si>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</si>
  <si>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</si>
  <si>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</si>
  <si>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</si>
  <si>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</si>
  <si>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</si>
  <si>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</si>
  <si>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</si>
  <si>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</si>
  <si>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</si>
  <si>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</si>
  <si>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</si>
  <si>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</si>
  <si>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</si>
  <si>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</si>
  <si>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</si>
  <si>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</si>
  <si>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</si>
  <si>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</si>
  <si>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</si>
  <si>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</si>
  <si>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</si>
  <si>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</si>
  <si>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</si>
  <si>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</si>
  <si>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</si>
  <si>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</si>
  <si>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</si>
  <si>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</si>
  <si>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</si>
  <si>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</si>
  <si>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</si>
  <si>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</si>
  <si>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</si>
  <si>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</si>
  <si>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</si>
  <si>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</si>
  <si>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</si>
  <si>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</si>
  <si>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</si>
  <si>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</si>
  <si>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</si>
  <si>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</si>
  <si>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</si>
  <si>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</si>
  <si>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</si>
  <si>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</si>
  <si>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</si>
  <si>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</si>
  <si>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</si>
  <si>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</si>
  <si>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</si>
  <si>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</si>
  <si>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</si>
  <si>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</si>
  <si>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</si>
  <si>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</si>
  <si>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</si>
  <si>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</si>
  <si>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</si>
  <si>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</si>
  <si>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</si>
  <si>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</si>
  <si>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</si>
  <si>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</si>
  <si>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</si>
  <si>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</si>
  <si>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</si>
  <si>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</si>
  <si>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</si>
  <si>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</si>
  <si>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</si>
  <si>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</si>
  <si>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</si>
  <si>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</si>
  <si>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</si>
  <si>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</si>
  <si>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</si>
  <si>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</si>
  <si>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</si>
  <si>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</si>
  <si>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</si>
  <si>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</si>
  <si>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</si>
  <si>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</si>
  <si>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</si>
  <si>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</si>
  <si>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</si>
  <si>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</si>
  <si>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</si>
  <si>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</si>
  <si>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</si>
  <si>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</si>
  <si>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</si>
  <si>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</si>
  <si>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</si>
  <si>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</si>
  <si>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</si>
  <si>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</si>
  <si>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</si>
  <si>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</si>
  <si>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</si>
  <si>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</si>
  <si>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</si>
  <si>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</si>
  <si>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</si>
  <si>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</si>
  <si>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</si>
  <si>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</si>
  <si>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</si>
  <si>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</si>
  <si>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</si>
  <si>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</si>
  <si>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</si>
  <si>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</si>
  <si>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</si>
  <si>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</si>
  <si>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</si>
  <si>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</si>
  <si>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</si>
  <si>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</si>
  <si>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</si>
  <si>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</si>
  <si>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</si>
  <si>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</si>
  <si>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</si>
  <si>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</si>
  <si>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</si>
  <si>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</si>
  <si>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</si>
  <si>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</si>
  <si>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</si>
  <si>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</si>
  <si>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</si>
  <si>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</si>
  <si>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</si>
  <si>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</si>
  <si>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</si>
  <si>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</si>
  <si>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</si>
  <si>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</si>
  <si>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</si>
  <si>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</si>
  <si>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</si>
  <si>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</si>
  <si>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</si>
  <si>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</si>
  <si>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</si>
  <si>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</si>
  <si>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</si>
  <si>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</si>
  <si>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</si>
  <si>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</si>
  <si>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</si>
  <si>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</si>
  <si>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</si>
  <si>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</si>
  <si>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</si>
  <si>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</si>
  <si>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</si>
  <si>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</si>
  <si>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</si>
  <si>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</si>
  <si>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</si>
  <si>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</si>
  <si>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</si>
  <si>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</si>
  <si>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</si>
  <si>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</si>
  <si>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</si>
  <si>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</si>
  <si>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</si>
  <si>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</si>
  <si>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</si>
  <si>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</si>
  <si>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</si>
  <si>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</si>
  <si>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</si>
  <si>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</si>
  <si>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</si>
  <si>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</si>
  <si>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</si>
  <si>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</si>
  <si>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</si>
  <si>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</si>
  <si>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</si>
  <si>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</si>
  <si>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</si>
  <si>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</si>
  <si>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</si>
  <si>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</si>
  <si>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</si>
  <si>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</si>
  <si>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</si>
  <si>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</si>
  <si>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</si>
  <si>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</si>
  <si>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</si>
  <si>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</si>
  <si>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</si>
  <si>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</si>
  <si>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</si>
  <si>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</si>
  <si>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</si>
  <si>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</si>
  <si>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</si>
  <si>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</si>
  <si>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</si>
  <si>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</si>
  <si>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</si>
  <si>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</si>
  <si>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</si>
  <si>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</si>
  <si>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</si>
  <si>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</si>
  <si>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</si>
  <si>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</si>
  <si>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</si>
  <si>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</si>
  <si>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</si>
  <si>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</si>
  <si>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</si>
  <si>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</si>
  <si>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</si>
  <si>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</si>
  <si>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</si>
  <si>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</si>
  <si>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</si>
  <si>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</si>
  <si>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</si>
  <si>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</si>
  <si>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</si>
  <si>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</si>
  <si>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</si>
  <si>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</si>
  <si>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</si>
  <si>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</si>
  <si>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</si>
  <si>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</si>
  <si>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</si>
  <si>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</si>
  <si>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</si>
  <si>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</si>
  <si>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</si>
  <si>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</si>
  <si>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</si>
  <si>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</si>
  <si>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</si>
  <si>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</si>
  <si>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</si>
  <si>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</si>
  <si>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</si>
  <si>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</si>
  <si>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</si>
  <si>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</si>
  <si>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</si>
  <si>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</si>
  <si>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</si>
  <si>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</si>
  <si>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</si>
  <si>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</si>
  <si>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</si>
  <si>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</si>
  <si>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</si>
  <si>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</si>
  <si>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</si>
  <si>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</si>
  <si>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</si>
  <si>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</si>
  <si>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</si>
  <si>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</si>
  <si>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</si>
  <si>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</si>
  <si>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</si>
  <si>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</si>
  <si>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</si>
  <si>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</si>
  <si>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</si>
  <si>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</si>
  <si>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</si>
  <si>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</si>
  <si>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</si>
  <si>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</si>
  <si>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</si>
  <si>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</si>
  <si>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</si>
  <si>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</si>
  <si>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</si>
  <si>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</si>
  <si>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</si>
  <si>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</si>
  <si>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</si>
  <si>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</si>
  <si>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</si>
  <si>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</si>
  <si>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</si>
  <si>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</si>
  <si>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</si>
  <si>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</si>
  <si>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</si>
  <si>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</si>
  <si>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</si>
  <si>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</si>
  <si>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</si>
  <si>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</si>
  <si>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</si>
  <si>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</si>
  <si>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</si>
  <si>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</si>
  <si>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</si>
  <si>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</si>
  <si>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</si>
  <si>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</si>
  <si>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</si>
  <si>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</si>
  <si>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</si>
  <si>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</si>
  <si>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</si>
  <si>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</si>
  <si>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</si>
  <si>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</si>
  <si>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</si>
  <si>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</si>
  <si>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</si>
  <si>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</si>
  <si>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</si>
  <si>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</si>
  <si>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</si>
  <si>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</si>
  <si>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</si>
  <si>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</si>
  <si>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</si>
  <si>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</si>
  <si>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</si>
  <si>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</si>
  <si>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</si>
  <si>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</si>
  <si>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</si>
  <si>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</si>
  <si>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</si>
  <si>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</si>
  <si>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</si>
  <si>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</si>
  <si>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</si>
  <si>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</si>
  <si>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</si>
  <si>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</si>
  <si>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</si>
  <si>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</si>
  <si>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</si>
  <si>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</si>
  <si>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</si>
  <si>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</si>
  <si>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</si>
  <si>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</si>
  <si>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</si>
  <si>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</si>
  <si>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</si>
  <si>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</si>
  <si>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</si>
  <si>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</si>
  <si>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</si>
  <si>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</si>
  <si>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</si>
  <si>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</si>
  <si>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</si>
  <si>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</si>
  <si>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</si>
  <si>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</si>
  <si>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</si>
  <si>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</si>
  <si>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</si>
  <si>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</si>
  <si>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</si>
  <si>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</si>
  <si>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</si>
  <si>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</si>
  <si>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</si>
  <si>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</si>
  <si>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</si>
  <si>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</si>
  <si>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</si>
  <si>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</si>
  <si>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</si>
  <si>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</si>
  <si>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</si>
  <si>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</si>
  <si>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</si>
  <si>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</si>
  <si>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</si>
  <si>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</si>
  <si>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</si>
  <si>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</si>
  <si>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</si>
  <si>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</si>
  <si>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</si>
  <si>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</si>
  <si>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</si>
  <si>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</si>
  <si>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</si>
  <si>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</si>
  <si>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</si>
  <si>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</si>
  <si>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</si>
  <si>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</si>
  <si>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</si>
  <si>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</si>
  <si>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</si>
  <si>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</si>
  <si>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</si>
  <si>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</si>
  <si>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</si>
  <si>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</si>
  <si>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</si>
  <si>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</si>
  <si>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</si>
  <si>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</si>
  <si>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</si>
  <si>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</si>
  <si>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</si>
  <si>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</si>
  <si>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</si>
  <si>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</si>
  <si>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</si>
  <si>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</si>
  <si>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</si>
  <si>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</si>
  <si>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</si>
  <si>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</si>
  <si>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</si>
  <si>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</si>
  <si>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</si>
  <si>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</si>
  <si>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</si>
  <si>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</si>
  <si>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</si>
  <si>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</si>
  <si>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</si>
  <si>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</si>
  <si>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</si>
  <si>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</si>
  <si>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</si>
  <si>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</si>
  <si>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</si>
  <si>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</si>
  <si>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</si>
  <si>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</si>
  <si>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</si>
  <si>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</si>
  <si>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</si>
  <si>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</si>
  <si>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</si>
  <si>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</si>
  <si>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</si>
  <si>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</si>
  <si>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</si>
  <si>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</si>
  <si>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</si>
  <si>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</si>
  <si>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</si>
  <si>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</si>
  <si>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</si>
  <si>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</si>
  <si>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</si>
  <si>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</si>
  <si>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</si>
  <si>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</si>
  <si>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</si>
  <si>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</si>
  <si>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</si>
  <si>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</si>
  <si>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</si>
  <si>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</si>
  <si>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</si>
  <si>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</si>
  <si>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</si>
  <si>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</si>
  <si>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</si>
  <si>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</si>
  <si>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</si>
  <si>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</si>
  <si>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</si>
  <si>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</si>
  <si>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</si>
  <si>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</si>
  <si>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</si>
  <si>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</si>
  <si>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</si>
  <si>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</si>
  <si>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</si>
  <si>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</si>
  <si>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</si>
  <si>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</si>
  <si>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</si>
  <si>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</si>
  <si>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</si>
  <si>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</si>
  <si>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</si>
  <si>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</si>
  <si>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</si>
  <si>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</si>
  <si>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</si>
  <si>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</si>
  <si>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</si>
  <si>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</si>
  <si>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</si>
  <si>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</si>
  <si>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</si>
  <si>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</si>
  <si>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</si>
  <si>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</si>
  <si>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</si>
  <si>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</si>
  <si>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</si>
  <si>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</si>
  <si>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</si>
  <si>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</si>
  <si>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</si>
  <si>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</si>
  <si>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</si>
  <si>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</si>
  <si>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</si>
  <si>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</si>
  <si>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</si>
  <si>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</si>
  <si>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</si>
  <si>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</si>
  <si>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</si>
  <si>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</si>
  <si>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</si>
  <si>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</si>
  <si>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</si>
  <si>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</si>
  <si>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</si>
  <si>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</si>
  <si>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</si>
  <si>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</si>
  <si>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</si>
  <si>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</si>
  <si>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</si>
  <si>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</si>
  <si>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</si>
  <si>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</si>
  <si>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</si>
  <si>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</si>
  <si>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</si>
  <si>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</si>
  <si>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</si>
  <si>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</si>
  <si>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</si>
  <si>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</si>
  <si>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</si>
  <si>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</si>
  <si>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</si>
  <si>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</si>
  <si>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</si>
  <si>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</si>
  <si>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</si>
  <si>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</si>
  <si>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</si>
  <si>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</si>
  <si>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</si>
  <si>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</si>
  <si>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</si>
  <si>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</si>
  <si>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</si>
  <si>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</si>
  <si>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</si>
  <si>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</si>
  <si>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</si>
  <si>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</si>
  <si>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</si>
  <si>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</si>
  <si>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</si>
  <si>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</si>
  <si>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</si>
  <si>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</si>
  <si>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</si>
  <si>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</si>
  <si>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</si>
  <si>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</si>
  <si>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</si>
  <si>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</si>
  <si>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</si>
  <si>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</si>
  <si>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</si>
  <si>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</si>
  <si>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</si>
  <si>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</si>
  <si>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</si>
  <si>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</si>
  <si>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</si>
  <si>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</si>
  <si>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</si>
  <si>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</si>
  <si>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</si>
  <si>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</si>
  <si>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</si>
  <si>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</si>
  <si>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</si>
  <si>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</si>
  <si>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</si>
  <si>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</si>
  <si>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</si>
  <si>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</si>
  <si>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</si>
  <si>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</si>
  <si>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</si>
  <si>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</si>
  <si>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</si>
  <si>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</si>
  <si>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</si>
  <si>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</si>
  <si>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</si>
  <si>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</si>
  <si>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</si>
  <si>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</si>
  <si>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</si>
  <si>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</si>
  <si>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</si>
  <si>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</si>
  <si>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</si>
  <si>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</si>
  <si>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</si>
  <si>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</si>
  <si>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</si>
  <si>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</si>
  <si>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</si>
  <si>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</si>
  <si>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</si>
  <si>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</si>
  <si>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</si>
  <si>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</si>
  <si>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</si>
  <si>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</si>
  <si>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</si>
  <si>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</si>
  <si>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</si>
  <si>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</si>
  <si>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</si>
  <si>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</si>
  <si>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</si>
  <si>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</si>
  <si>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</si>
  <si>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</si>
  <si>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</si>
  <si>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</si>
  <si>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</si>
  <si>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</si>
  <si>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</si>
  <si>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</si>
  <si>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</si>
  <si>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</si>
  <si>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</si>
  <si>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</si>
  <si>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</si>
  <si>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</si>
  <si>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</si>
  <si>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</si>
  <si>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</si>
  <si>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</si>
  <si>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</si>
  <si>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</si>
  <si>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</si>
  <si>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</si>
  <si>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</si>
  <si>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</si>
  <si>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</si>
  <si>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</si>
  <si>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</si>
  <si>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</si>
  <si>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</si>
  <si>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</si>
  <si>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</si>
  <si>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</si>
  <si>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</si>
  <si>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</si>
  <si>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</si>
  <si>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</si>
  <si>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</si>
  <si>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</si>
  <si>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</si>
  <si>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</si>
  <si>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</si>
  <si>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</si>
  <si>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</si>
  <si>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</si>
  <si>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</si>
  <si>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</si>
  <si>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</si>
  <si>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</si>
  <si>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</si>
  <si>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</si>
  <si>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</si>
  <si>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</si>
  <si>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</si>
  <si>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</si>
  <si>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</si>
  <si>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</si>
  <si>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</si>
  <si>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</si>
  <si>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</si>
  <si>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</si>
  <si>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</si>
  <si>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</si>
  <si>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</si>
  <si>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</si>
  <si>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</si>
  <si>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</si>
  <si>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</si>
  <si>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</si>
  <si>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</si>
  <si>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</si>
  <si>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</si>
  <si>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</si>
  <si>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</si>
  <si>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</si>
  <si>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</si>
  <si>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</si>
  <si>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</si>
  <si>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</si>
  <si>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</si>
  <si>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</si>
  <si>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</si>
  <si>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</si>
  <si>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</si>
  <si>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</si>
  <si>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</si>
  <si>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</si>
  <si>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</si>
  <si>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</si>
  <si>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</si>
  <si>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</si>
  <si>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</si>
  <si>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</si>
  <si>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</si>
  <si>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</si>
  <si>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</si>
  <si>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</si>
  <si>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</si>
  <si>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</si>
  <si>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</si>
  <si>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</si>
  <si>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</si>
  <si>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</si>
  <si>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</si>
  <si>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</si>
  <si>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</si>
  <si>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</si>
  <si>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</si>
  <si>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</si>
  <si>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</si>
  <si>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</si>
  <si>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</si>
  <si>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</si>
  <si>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</si>
  <si>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</si>
  <si>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</si>
  <si>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</si>
  <si>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</si>
  <si>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</si>
  <si>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</si>
  <si>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</si>
  <si>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</si>
  <si>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</si>
  <si>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</si>
  <si>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</si>
  <si>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</si>
  <si>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</si>
  <si>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</si>
  <si>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</si>
  <si>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</si>
  <si>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</si>
  <si>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</si>
  <si>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</si>
  <si>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</si>
  <si>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</si>
  <si>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</si>
  <si>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</si>
  <si>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</si>
  <si>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</si>
  <si>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</si>
  <si>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</si>
  <si>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</si>
  <si>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</si>
  <si>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</si>
  <si>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</si>
  <si>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</si>
  <si>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</si>
  <si>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</si>
  <si>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</si>
  <si>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</si>
  <si>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</si>
  <si>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</si>
  <si>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</si>
  <si>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</si>
  <si>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</si>
  <si>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</si>
  <si>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</si>
  <si>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</si>
  <si>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</si>
  <si>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</si>
  <si>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</si>
  <si>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</si>
  <si>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</si>
  <si>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</si>
  <si>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</si>
  <si>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</si>
  <si>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</si>
  <si>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</si>
  <si>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</si>
  <si>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</si>
  <si>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</si>
  <si>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</si>
  <si>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</si>
  <si>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</si>
  <si>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</si>
  <si>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</si>
  <si>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</si>
  <si>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</si>
  <si>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</si>
  <si>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</si>
  <si>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</si>
  <si>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</si>
  <si>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</si>
  <si>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</si>
  <si>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</si>
  <si>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</si>
  <si>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</si>
  <si>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</si>
  <si>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</si>
  <si>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</si>
  <si>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</si>
  <si>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</si>
  <si>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</si>
  <si>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</si>
  <si>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</si>
  <si>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</si>
  <si>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</si>
  <si>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</si>
  <si>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</si>
  <si>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</si>
  <si>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</si>
  <si>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</si>
  <si>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</si>
  <si>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</si>
  <si>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</si>
  <si>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</si>
  <si>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</si>
  <si>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</si>
  <si>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</si>
  <si>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</si>
  <si>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</si>
  <si>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</si>
  <si>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</si>
  <si>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</si>
  <si>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</si>
  <si>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</si>
  <si>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</si>
  <si>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</si>
  <si>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</si>
  <si>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</si>
  <si>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</si>
  <si>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</si>
  <si>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</si>
  <si>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</si>
  <si>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</si>
  <si>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</si>
  <si>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</si>
  <si>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</si>
  <si>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</si>
  <si>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</si>
  <si>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</si>
  <si>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</si>
  <si>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</si>
  <si>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</si>
  <si>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</si>
  <si>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</si>
  <si>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</si>
  <si>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</si>
  <si>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</si>
  <si>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</si>
  <si>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</si>
  <si>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</si>
  <si>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</si>
  <si>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</si>
  <si>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</si>
  <si>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</si>
  <si>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</si>
  <si>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</si>
  <si>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</si>
  <si>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</si>
  <si>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</si>
  <si>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</si>
  <si>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</si>
  <si>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</si>
  <si>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</si>
  <si>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</si>
  <si>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</si>
  <si>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</si>
  <si>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</si>
  <si>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</si>
  <si>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</si>
  <si>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</si>
  <si>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</si>
  <si>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</si>
  <si>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</si>
  <si>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</si>
  <si>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</si>
  <si>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</si>
  <si>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</si>
  <si>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</si>
  <si>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</si>
  <si>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</si>
  <si>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</si>
  <si>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</si>
  <si>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</si>
  <si>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</si>
  <si>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</si>
  <si>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</si>
  <si>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</si>
  <si>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</si>
  <si>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</si>
  <si>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</si>
  <si>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</si>
  <si>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</si>
  <si>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</si>
  <si>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</si>
  <si>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</si>
  <si>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</si>
  <si>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</si>
  <si>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</si>
  <si>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</si>
  <si>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</si>
  <si>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</si>
  <si>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</si>
  <si>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</si>
  <si>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</si>
  <si>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</si>
  <si>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</si>
  <si>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</si>
  <si>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</si>
  <si>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</si>
  <si>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</si>
  <si>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</si>
  <si>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</si>
  <si>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</si>
  <si>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</si>
  <si>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</si>
  <si>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</si>
  <si>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</si>
  <si>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</si>
  <si>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</si>
  <si>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</si>
  <si>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</si>
  <si>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</si>
  <si>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</si>
  <si>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</si>
  <si>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</si>
  <si>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</si>
  <si>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</si>
  <si>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</si>
  <si>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</si>
  <si>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</si>
  <si>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</si>
  <si>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</si>
  <si>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</si>
  <si>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</si>
  <si>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</si>
  <si>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</si>
  <si>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</si>
  <si>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</si>
  <si>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</si>
  <si>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</si>
  <si>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</si>
  <si>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</si>
  <si>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</si>
  <si>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</si>
  <si>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</si>
  <si>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</si>
  <si>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</si>
  <si>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</si>
  <si>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</si>
  <si>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</si>
  <si>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</si>
  <si>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</si>
  <si>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</si>
  <si>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</si>
  <si>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</si>
  <si>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</si>
  <si>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</si>
  <si>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</si>
  <si>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</si>
  <si>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</si>
  <si>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</si>
  <si>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</si>
  <si>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</si>
  <si>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</si>
  <si>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</si>
  <si>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</si>
  <si>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</si>
  <si>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</si>
  <si>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</si>
  <si>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</si>
  <si>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</si>
  <si>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</si>
  <si>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</si>
  <si>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</si>
  <si>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</si>
  <si>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</si>
  <si>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</si>
  <si>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</si>
  <si>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</si>
  <si>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</si>
  <si>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</si>
  <si>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</si>
  <si>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</si>
  <si>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</si>
  <si>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</si>
  <si>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</si>
  <si>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</si>
  <si>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</si>
  <si>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</si>
  <si>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</si>
  <si>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</si>
  <si>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</si>
  <si>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</si>
  <si>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</si>
  <si>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</si>
  <si>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</si>
  <si>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</si>
  <si>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</si>
  <si>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</si>
  <si>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</si>
  <si>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</si>
  <si>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</si>
  <si>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</si>
  <si>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</si>
  <si>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</si>
  <si>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</si>
  <si>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</si>
  <si>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</si>
  <si>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</si>
  <si>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</si>
  <si>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</si>
  <si>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</si>
  <si>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</si>
  <si>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</si>
  <si>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</si>
  <si>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</si>
  <si>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</si>
  <si>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</si>
  <si>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</si>
  <si>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</si>
  <si>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</si>
  <si>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</si>
  <si>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</si>
  <si>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</si>
  <si>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</si>
  <si>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</si>
  <si>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</si>
  <si>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</si>
  <si>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</si>
  <si>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</si>
  <si>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</si>
  <si>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</si>
  <si>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</si>
  <si>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</si>
  <si>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</si>
  <si>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</si>
  <si>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</si>
  <si>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</si>
  <si>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</si>
  <si>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</si>
  <si>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</si>
  <si>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</si>
  <si>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</si>
  <si>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</si>
  <si>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</si>
  <si>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</si>
  <si>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</si>
  <si>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</si>
  <si>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</si>
  <si>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</si>
  <si>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</si>
  <si>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</si>
  <si>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</si>
  <si>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</si>
  <si>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</si>
  <si>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</si>
  <si>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</si>
  <si>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</si>
  <si>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</si>
  <si>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</si>
  <si>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</si>
  <si>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</si>
  <si>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</si>
  <si>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</si>
  <si>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</si>
  <si>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</si>
  <si>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</si>
  <si>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</si>
  <si>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</si>
  <si>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</si>
  <si>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</si>
  <si>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</si>
  <si>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</si>
  <si>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</si>
  <si>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</si>
  <si>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</si>
  <si>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</si>
  <si>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</si>
  <si>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</si>
  <si>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</si>
  <si>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</si>
  <si>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</si>
  <si>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</si>
  <si>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</si>
  <si>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</si>
  <si>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</si>
  <si>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</si>
  <si>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</si>
  <si>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</si>
  <si>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</si>
  <si>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</si>
  <si>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</si>
  <si>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</si>
  <si>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</si>
  <si>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</si>
  <si>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</si>
  <si>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</si>
  <si>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</si>
  <si>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</si>
  <si>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</si>
  <si>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</si>
  <si>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</si>
  <si>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</si>
  <si>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</si>
  <si>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</si>
  <si>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</si>
  <si>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</si>
  <si>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</si>
  <si>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</si>
  <si>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</si>
  <si>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</si>
  <si>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</si>
  <si>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</si>
  <si>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</si>
  <si>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</si>
  <si>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</si>
  <si>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</si>
  <si>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</si>
  <si>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</si>
  <si>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</si>
  <si>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</si>
  <si>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</si>
  <si>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</si>
  <si>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</si>
  <si>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</si>
  <si>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</si>
  <si>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</si>
  <si>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</si>
  <si>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</si>
  <si>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</si>
  <si>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</si>
  <si>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</si>
  <si>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</si>
  <si>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</si>
  <si>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</si>
  <si>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</si>
  <si>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</si>
  <si>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</si>
  <si>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</si>
  <si>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</si>
  <si>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</si>
  <si>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</si>
  <si>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</si>
  <si>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</si>
  <si>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</si>
  <si>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</si>
  <si>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</si>
  <si>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</si>
  <si>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</si>
  <si>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</si>
  <si>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</si>
  <si>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</si>
  <si>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</si>
  <si>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</si>
  <si>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</si>
  <si>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</si>
  <si>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</si>
  <si>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</si>
  <si>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</si>
  <si>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</si>
  <si>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</si>
  <si>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</si>
  <si>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</si>
  <si>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</si>
  <si>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</si>
  <si>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</si>
  <si>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</si>
  <si>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</si>
  <si>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</si>
  <si>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</si>
  <si>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</si>
  <si>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</si>
  <si>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</si>
  <si>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</si>
  <si>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</si>
  <si>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</si>
  <si>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</si>
  <si>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</si>
  <si>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</si>
  <si>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</si>
  <si>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</si>
  <si>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</si>
  <si>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</si>
  <si>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</si>
  <si>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</si>
  <si>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</si>
  <si>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</si>
  <si>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</si>
  <si>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</si>
  <si>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</si>
  <si>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</si>
  <si>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</si>
  <si>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</si>
  <si>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</si>
  <si>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</si>
  <si>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</si>
  <si>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</si>
  <si>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</si>
  <si>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</si>
  <si>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</si>
  <si>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</si>
  <si>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</si>
  <si>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</si>
  <si>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</si>
  <si>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</si>
  <si>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</si>
  <si>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</si>
  <si>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</si>
  <si>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</si>
  <si>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</si>
  <si>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</si>
  <si>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</si>
  <si>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</si>
  <si>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</si>
  <si>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</si>
  <si>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</si>
  <si>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</si>
  <si>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</si>
  <si>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</si>
  <si>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</si>
  <si>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</si>
  <si>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</si>
  <si>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</si>
  <si>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</si>
  <si>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</si>
  <si>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</si>
  <si>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</si>
  <si>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</si>
  <si>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</si>
  <si>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</si>
  <si>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</si>
  <si>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</si>
  <si>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</si>
  <si>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</si>
  <si>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</si>
  <si>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</si>
  <si>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</si>
  <si>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</si>
  <si>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</si>
  <si>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</si>
  <si>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</si>
  <si>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</si>
  <si>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</si>
  <si>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</si>
  <si>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</si>
  <si>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</si>
  <si>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</si>
  <si>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</si>
  <si>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</si>
  <si>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</si>
  <si>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</si>
  <si>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</si>
  <si>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</si>
  <si>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</si>
  <si>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</si>
  <si>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</si>
  <si>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</si>
  <si>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</si>
  <si>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</si>
  <si>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</si>
  <si>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</si>
  <si>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</si>
  <si>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</si>
  <si>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</si>
  <si>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</si>
  <si>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</si>
  <si>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</si>
  <si>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</si>
  <si>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</si>
  <si>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</si>
  <si>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</si>
  <si>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</si>
  <si>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</si>
  <si>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</si>
  <si>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</si>
  <si>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</si>
  <si>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</si>
  <si>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</si>
  <si>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</si>
  <si>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</si>
  <si>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</si>
  <si>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</si>
  <si>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</si>
  <si>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</si>
  <si>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</si>
  <si>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</si>
  <si>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</si>
  <si>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</si>
  <si>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</si>
  <si>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</si>
  <si>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</si>
  <si>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</si>
  <si>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</si>
  <si>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</si>
  <si>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</si>
  <si>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</si>
  <si>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</si>
  <si>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</si>
  <si>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</si>
  <si>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</si>
  <si>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</si>
  <si>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</si>
  <si>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</si>
  <si>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</si>
  <si>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</si>
  <si>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</si>
  <si>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</si>
  <si>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</si>
  <si>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</si>
  <si>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</si>
  <si>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</si>
  <si>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</si>
  <si>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</si>
  <si>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</si>
  <si>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</si>
  <si>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</si>
  <si>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</si>
  <si>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</si>
  <si>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</si>
  <si>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</si>
  <si>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</si>
  <si>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</si>
  <si>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</si>
  <si>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</si>
  <si>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</si>
  <si>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</si>
  <si>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</si>
  <si>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</si>
  <si>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</si>
  <si>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</si>
  <si>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</si>
  <si>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</si>
  <si>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</si>
  <si>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</si>
  <si>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</si>
  <si>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</si>
  <si>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</si>
  <si>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</si>
  <si>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</si>
  <si>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</si>
  <si>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</si>
  <si>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</si>
  <si>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</si>
  <si>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</si>
  <si>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</si>
  <si>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</si>
  <si>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</si>
  <si>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</si>
  <si>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</si>
  <si>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</si>
  <si>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</si>
  <si>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</si>
  <si>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</si>
  <si>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</si>
  <si>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</si>
  <si>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</si>
  <si>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</si>
  <si>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</si>
  <si>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</si>
  <si>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</si>
  <si>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</si>
  <si>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</si>
  <si>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</si>
  <si>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</si>
  <si>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</si>
  <si>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</si>
  <si>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</si>
  <si>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</si>
  <si>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</si>
  <si>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</si>
  <si>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</si>
  <si>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</si>
  <si>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</si>
  <si>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</si>
  <si>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</si>
  <si>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</si>
  <si>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</si>
  <si>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</si>
  <si>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</si>
  <si>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</si>
  <si>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</si>
  <si>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</si>
  <si>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</si>
  <si>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</si>
  <si>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</si>
  <si>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</si>
  <si>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</si>
  <si>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</si>
  <si>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</si>
  <si>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</si>
  <si>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</si>
  <si>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</si>
  <si>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</si>
  <si>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</si>
  <si>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</si>
  <si>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</si>
  <si>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</si>
  <si>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</si>
  <si>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</si>
  <si>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</si>
  <si>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</si>
  <si>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</si>
  <si>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</si>
  <si>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</si>
  <si>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</si>
  <si>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</si>
  <si>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</si>
  <si>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</si>
  <si>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</si>
  <si>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</si>
  <si>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</si>
  <si>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</si>
  <si>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</si>
  <si>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</si>
  <si>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</si>
  <si>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</si>
  <si>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</si>
  <si>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</si>
  <si>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</si>
  <si>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</si>
  <si>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</si>
  <si>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</si>
  <si>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</si>
  <si>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</si>
  <si>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</si>
  <si>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</si>
  <si>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</si>
  <si>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</si>
  <si>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</si>
  <si>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</si>
  <si>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</si>
  <si>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</si>
  <si>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</si>
  <si>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</si>
  <si>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</si>
  <si>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</si>
  <si>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</si>
  <si>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</si>
  <si>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</si>
  <si>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</si>
  <si>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</si>
  <si>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</si>
  <si>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</si>
  <si>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</si>
  <si>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</si>
  <si>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</si>
  <si>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</si>
  <si>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</si>
  <si>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</si>
  <si>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</si>
  <si>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</si>
  <si>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</si>
  <si>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</si>
  <si>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</si>
  <si>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</si>
  <si>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</si>
  <si>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</si>
  <si>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</si>
  <si>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</si>
  <si>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</si>
  <si>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</si>
  <si>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</si>
  <si>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</si>
  <si>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</si>
  <si>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</si>
  <si>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</si>
  <si>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</si>
  <si>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</si>
  <si>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</si>
  <si>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</si>
  <si>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</si>
  <si>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</si>
  <si>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</si>
  <si>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</si>
  <si>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</si>
  <si>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</si>
  <si>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</si>
  <si>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</si>
  <si>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</si>
  <si>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</si>
  <si>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</si>
  <si>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</si>
  <si>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</si>
  <si>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</si>
  <si>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</si>
  <si>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</si>
  <si>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</si>
  <si>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</si>
  <si>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</si>
  <si>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</si>
  <si>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</si>
  <si>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</si>
  <si>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</si>
  <si>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</si>
  <si>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</si>
  <si>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</si>
  <si>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</si>
  <si>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</si>
  <si>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</si>
  <si>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</si>
  <si>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</si>
  <si>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</si>
  <si>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</si>
  <si>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</si>
  <si>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</si>
  <si>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</si>
  <si>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</si>
  <si>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</si>
  <si>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</si>
  <si>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</si>
  <si>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</si>
  <si>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</si>
  <si>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</si>
  <si>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</si>
  <si>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</si>
  <si>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</si>
  <si>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</si>
  <si>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</si>
  <si>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</si>
  <si>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</si>
  <si>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</si>
  <si>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</si>
  <si>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</si>
  <si>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</si>
  <si>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</si>
  <si>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</si>
  <si>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</si>
  <si>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</si>
  <si>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</si>
  <si>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</si>
  <si>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</si>
  <si>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</si>
  <si>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</si>
  <si>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</si>
  <si>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</si>
  <si>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</si>
  <si>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</si>
  <si>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</si>
  <si>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</si>
  <si>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</si>
  <si>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</si>
  <si>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</si>
  <si>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</si>
  <si>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</si>
  <si>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</si>
  <si>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</si>
  <si>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</si>
  <si>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</si>
  <si>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</si>
  <si>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</si>
  <si>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</si>
  <si>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</si>
  <si>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</si>
  <si>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</si>
  <si>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</si>
  <si>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</si>
  <si>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</si>
  <si>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</si>
  <si>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</si>
  <si>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</si>
  <si>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</si>
  <si>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</si>
  <si>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</si>
  <si>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</si>
  <si>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</si>
  <si>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</si>
  <si>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</si>
  <si>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</si>
  <si>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</si>
  <si>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</si>
  <si>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</si>
  <si>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</si>
  <si>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</si>
  <si>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</si>
  <si>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</si>
  <si>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</si>
  <si>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</si>
  <si>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</si>
  <si>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</si>
  <si>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</si>
  <si>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</si>
  <si>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</si>
  <si>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</si>
  <si>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</si>
  <si>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</si>
  <si>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</si>
  <si>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</si>
  <si>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</si>
  <si>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</si>
  <si>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</si>
  <si>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</si>
  <si>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</si>
  <si>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</si>
  <si>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</si>
  <si>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</si>
  <si>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</si>
  <si>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</si>
  <si>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</si>
  <si>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</si>
  <si>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</si>
  <si>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</si>
  <si>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</si>
  <si>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</si>
  <si>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</si>
  <si>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</si>
  <si>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</si>
  <si>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</si>
  <si>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</si>
  <si>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</si>
  <si>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</si>
  <si>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</si>
  <si>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</si>
  <si>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</si>
  <si>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</si>
  <si>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</si>
  <si>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</si>
  <si>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</si>
  <si>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</si>
  <si>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</si>
  <si>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</si>
  <si>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</si>
  <si>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</si>
  <si>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</si>
  <si>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</si>
  <si>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</si>
  <si>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</si>
  <si>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</si>
  <si>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</si>
  <si>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</si>
  <si>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</si>
  <si>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</si>
  <si>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</si>
  <si>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</si>
  <si>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</si>
  <si>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</si>
  <si>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</si>
  <si>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</si>
  <si>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</si>
  <si>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</si>
  <si>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</si>
  <si>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</si>
  <si>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</si>
  <si>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</si>
  <si>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</si>
  <si>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</si>
  <si>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</si>
  <si>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</si>
  <si>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</si>
  <si>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</si>
  <si>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</si>
  <si>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</si>
  <si>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</si>
  <si>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</si>
  <si>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</si>
  <si>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</si>
  <si>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</si>
  <si>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</si>
  <si>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</si>
  <si>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</si>
  <si>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</si>
  <si>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</si>
  <si>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</si>
  <si>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</si>
  <si>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</si>
  <si>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</si>
  <si>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</si>
  <si>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</si>
  <si>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</si>
  <si>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</si>
  <si>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</si>
  <si>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</si>
  <si>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</si>
  <si>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</si>
  <si>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</si>
  <si>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</si>
  <si>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</si>
  <si>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</si>
  <si>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</si>
  <si>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</si>
  <si>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</si>
  <si>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</si>
  <si>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</si>
  <si>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</si>
  <si>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</si>
  <si>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</si>
  <si>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</si>
  <si>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</si>
  <si>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</si>
  <si>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</si>
  <si>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</si>
  <si>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</si>
  <si>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</si>
  <si>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</si>
  <si>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</si>
  <si>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</si>
  <si>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</si>
  <si>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</si>
  <si>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</si>
  <si>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</si>
  <si>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</si>
  <si>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</si>
  <si>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</si>
  <si>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</si>
  <si>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</si>
  <si>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</si>
  <si>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</si>
  <si>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</si>
  <si>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</si>
  <si>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</si>
  <si>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</si>
  <si>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</si>
  <si>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</si>
  <si>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</si>
  <si>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</si>
  <si>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</si>
  <si>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</si>
  <si>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</si>
  <si>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</si>
  <si>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</si>
  <si>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</si>
  <si>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</si>
  <si>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</si>
  <si>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</si>
  <si>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</si>
  <si>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</si>
  <si>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</si>
  <si>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</si>
  <si>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</si>
  <si>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</si>
  <si>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</si>
  <si>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</si>
  <si>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</si>
  <si>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</si>
  <si>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</si>
  <si>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</si>
  <si>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</si>
  <si>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</si>
  <si>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</si>
  <si>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</si>
  <si>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</si>
  <si>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</si>
  <si>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</si>
  <si>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</si>
  <si>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</si>
  <si>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</si>
  <si>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</si>
  <si>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</si>
  <si>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</si>
  <si>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</si>
  <si>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</si>
  <si>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</si>
  <si>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</si>
  <si>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</si>
  <si>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</si>
  <si>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</si>
  <si>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</si>
  <si>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</si>
  <si>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</si>
  <si>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</si>
  <si>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</si>
  <si>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</si>
  <si>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</si>
  <si>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</si>
  <si>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</si>
  <si>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</si>
  <si>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</si>
  <si>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</si>
  <si>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</si>
  <si>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</si>
  <si>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</si>
  <si>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</si>
  <si>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</si>
  <si>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</si>
  <si>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</si>
  <si>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</si>
  <si>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</si>
  <si>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</si>
  <si>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</si>
  <si>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</si>
  <si>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</si>
  <si>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</si>
  <si>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</si>
  <si>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</si>
  <si>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</si>
  <si>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</si>
  <si>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</si>
  <si>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</si>
  <si>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</si>
  <si>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</si>
  <si>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</si>
  <si>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</si>
  <si>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</si>
  <si>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</si>
  <si>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</si>
  <si>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</si>
  <si>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</si>
  <si>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</si>
  <si>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</si>
  <si>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</si>
  <si>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</si>
  <si>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</si>
  <si>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</si>
  <si>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</si>
  <si>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</si>
  <si>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</si>
  <si>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</si>
  <si>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</si>
  <si>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</si>
  <si>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</si>
  <si>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</si>
  <si>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</si>
  <si>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</si>
  <si>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</si>
  <si>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</si>
  <si>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</si>
  <si>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</si>
  <si>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</si>
  <si>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</si>
  <si>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</si>
  <si>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</si>
  <si>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</si>
  <si>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</si>
  <si>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</si>
  <si>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</si>
  <si>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</si>
  <si>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</si>
  <si>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</si>
  <si>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</si>
  <si>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</si>
  <si>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</si>
  <si>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</si>
  <si>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</si>
  <si>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</si>
  <si>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</si>
  <si>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</si>
  <si>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</si>
  <si>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</si>
  <si>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</si>
  <si>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</si>
  <si>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</si>
  <si>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</si>
  <si>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</si>
  <si>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</si>
  <si>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</si>
  <si>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</si>
  <si>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</si>
  <si>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</si>
  <si>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</si>
  <si>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</si>
  <si>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</si>
  <si>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</si>
  <si>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</si>
  <si>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</si>
  <si>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</si>
  <si>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</si>
  <si>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</si>
  <si>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</si>
  <si>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</si>
  <si>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</si>
  <si>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</si>
  <si>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</si>
  <si>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</si>
  <si>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</si>
  <si>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</si>
  <si>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</si>
  <si>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</si>
  <si>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</si>
  <si>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</si>
  <si>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</si>
  <si>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</si>
  <si>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</si>
  <si>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</si>
  <si>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</si>
  <si>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</si>
  <si>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</si>
  <si>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</si>
  <si>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</si>
  <si>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</si>
  <si>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</si>
  <si>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</si>
  <si>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</si>
  <si>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</si>
  <si>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</si>
  <si>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</si>
  <si>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</si>
  <si>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</si>
  <si>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</si>
  <si>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</si>
  <si>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</si>
  <si>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</si>
  <si>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</si>
  <si>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</si>
  <si>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</si>
  <si>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</si>
  <si>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</si>
  <si>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</si>
  <si>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</si>
  <si>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</si>
  <si>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</si>
  <si>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</si>
  <si>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</si>
  <si>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</si>
  <si>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</si>
  <si>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</si>
  <si>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</si>
  <si>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</si>
  <si>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</si>
  <si>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</si>
  <si>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</si>
  <si>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</si>
  <si>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</si>
  <si>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</si>
  <si>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</si>
  <si>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</si>
  <si>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</si>
  <si>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</si>
  <si>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</si>
  <si>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</si>
  <si>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</si>
  <si>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</si>
  <si>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</si>
  <si>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</si>
  <si>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</si>
  <si>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</si>
  <si>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</si>
  <si>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</si>
  <si>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</si>
  <si>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</si>
  <si>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</si>
  <si>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</si>
  <si>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</si>
  <si>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</si>
  <si>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</si>
  <si>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</si>
  <si>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</si>
  <si>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</si>
  <si>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</si>
  <si>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</si>
  <si>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</si>
  <si>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</si>
  <si>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</si>
  <si>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</si>
  <si>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</si>
  <si>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</si>
  <si>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</si>
  <si>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</si>
  <si>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</si>
  <si>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</si>
  <si>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</si>
  <si>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</si>
  <si>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</si>
  <si>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</si>
  <si>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</si>
  <si>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</si>
  <si>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</si>
  <si>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</si>
  <si>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</si>
  <si>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</si>
  <si>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</si>
  <si>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</si>
  <si>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</si>
  <si>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</si>
  <si>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</si>
  <si>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</si>
  <si>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</si>
  <si>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</si>
  <si>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</si>
  <si>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</si>
  <si>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</si>
  <si>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</si>
  <si>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</si>
  <si>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</si>
  <si>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</si>
  <si>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</si>
  <si>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</si>
  <si>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</si>
  <si>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</si>
  <si>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</si>
  <si>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</si>
  <si>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</si>
  <si>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</si>
  <si>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</si>
  <si>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</si>
  <si>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</si>
  <si>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</si>
  <si>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</si>
  <si>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</si>
  <si>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</si>
  <si>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</si>
  <si>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</si>
  <si>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</si>
  <si>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</si>
  <si>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</si>
  <si>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</si>
  <si>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</si>
  <si>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</si>
  <si>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</si>
  <si>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</si>
  <si>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</si>
  <si>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</si>
  <si>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</si>
  <si>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</si>
  <si>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</si>
  <si>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</si>
  <si>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</si>
  <si>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</si>
  <si>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</si>
  <si>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</si>
  <si>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</si>
  <si>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</si>
  <si>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</si>
  <si>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</si>
  <si>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</si>
  <si>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</si>
  <si>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</si>
  <si>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</si>
  <si>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</si>
  <si>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</si>
  <si>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</si>
  <si>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</si>
  <si>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</si>
  <si>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</si>
  <si>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</si>
  <si>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</si>
  <si>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</si>
  <si>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</si>
  <si>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</si>
  <si>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</si>
  <si>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</si>
  <si>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</si>
  <si>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</si>
  <si>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</si>
  <si>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</si>
  <si>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</si>
  <si>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</si>
  <si>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</si>
  <si>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</si>
  <si>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</si>
  <si>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</si>
  <si>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</si>
  <si>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</si>
  <si>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</si>
  <si>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</si>
  <si>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</si>
  <si>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</si>
  <si>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</si>
  <si>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</si>
  <si>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</si>
  <si>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</si>
  <si>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</si>
  <si>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</si>
  <si>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</si>
  <si>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</si>
  <si>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</si>
  <si>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</si>
  <si>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</si>
  <si>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</si>
  <si>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</si>
  <si>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</si>
  <si>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</si>
  <si>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</si>
  <si>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</si>
  <si>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</si>
  <si>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</si>
  <si>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</si>
  <si>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</si>
  <si>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</si>
  <si>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</si>
  <si>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</si>
  <si>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</si>
  <si>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</si>
  <si>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</si>
  <si>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</si>
  <si>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</si>
  <si>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</si>
  <si>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</si>
  <si>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</si>
  <si>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</si>
  <si>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</si>
  <si>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</si>
  <si>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</si>
  <si>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</si>
  <si>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</si>
  <si>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</si>
  <si>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</si>
  <si>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</si>
  <si>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</si>
  <si>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</si>
  <si>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</si>
  <si>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</si>
  <si>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</si>
  <si>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</si>
  <si>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</si>
  <si>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</si>
  <si>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</si>
  <si>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</si>
  <si>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</si>
  <si>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</si>
  <si>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</si>
  <si>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</si>
  <si>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</si>
  <si>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</si>
  <si>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</si>
  <si>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</si>
  <si>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</si>
  <si>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</si>
  <si>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</si>
  <si>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</si>
  <si>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</si>
  <si>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</si>
  <si>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</si>
  <si>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</si>
  <si>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</si>
  <si>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</si>
  <si>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</si>
  <si>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</si>
  <si>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</si>
  <si>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</si>
  <si>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</si>
  <si>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</si>
  <si>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</si>
  <si>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</si>
  <si>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</si>
  <si>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</si>
  <si>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</si>
  <si>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</si>
  <si>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</si>
  <si>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</si>
  <si>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</si>
  <si>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</si>
  <si>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</si>
  <si>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</si>
  <si>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</si>
  <si>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</si>
  <si>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</si>
  <si>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</si>
  <si>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</si>
  <si>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</si>
  <si>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</si>
  <si>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</si>
  <si>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</si>
  <si>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</si>
  <si>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</si>
  <si>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</si>
  <si>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</si>
  <si>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</si>
  <si>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</si>
  <si>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</si>
  <si>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</si>
  <si>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</si>
  <si>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</si>
  <si>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</si>
  <si>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</si>
  <si>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</si>
  <si>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</si>
  <si>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</si>
  <si>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</si>
  <si>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</si>
  <si>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</si>
  <si>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</si>
  <si>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</si>
  <si>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</si>
  <si>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</si>
  <si>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</si>
  <si>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</si>
  <si>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</si>
  <si>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</si>
  <si>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</si>
  <si>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</si>
  <si>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</si>
  <si>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</si>
  <si>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</si>
  <si>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</si>
  <si>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</si>
  <si>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</si>
  <si>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</si>
  <si>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</si>
  <si>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</si>
  <si>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</si>
  <si>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</si>
  <si>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</si>
  <si>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</si>
  <si>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</si>
  <si>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</si>
  <si>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</si>
  <si>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</si>
  <si>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</si>
  <si>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</si>
  <si>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</si>
  <si>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</si>
  <si>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</si>
  <si>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</si>
  <si>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</si>
  <si>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</si>
  <si>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</si>
  <si>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</si>
  <si>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</si>
  <si>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</si>
  <si>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</si>
  <si>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</si>
  <si>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</si>
  <si>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</si>
  <si>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</si>
  <si>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</si>
  <si>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</si>
  <si>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</si>
  <si>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</si>
  <si>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</si>
  <si>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</si>
  <si>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</si>
  <si>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</si>
  <si>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</si>
  <si>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</si>
  <si>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</si>
  <si>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</si>
  <si>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</si>
  <si>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</si>
  <si>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</si>
  <si>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</si>
  <si>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</si>
  <si>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</si>
  <si>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</si>
  <si>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</si>
  <si>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</si>
  <si>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</si>
  <si>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</si>
  <si>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</si>
  <si>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</si>
  <si>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</si>
  <si>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</si>
  <si>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</si>
  <si>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</si>
  <si>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</si>
  <si>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</si>
  <si>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</si>
  <si>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</si>
  <si>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</si>
  <si>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</si>
  <si>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</si>
  <si>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</si>
  <si>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</si>
  <si>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</si>
  <si>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</si>
  <si>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</si>
  <si>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</si>
  <si>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</si>
  <si>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</si>
  <si>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</si>
  <si>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</si>
  <si>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</si>
  <si>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</si>
  <si>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</si>
  <si>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</si>
  <si>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</si>
  <si>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</si>
  <si>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</si>
  <si>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</si>
  <si>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</si>
  <si>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</si>
  <si>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</si>
  <si>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</si>
  <si>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</si>
  <si>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</si>
  <si>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</si>
  <si>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</si>
  <si>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</si>
  <si>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</si>
  <si>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</si>
  <si>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</si>
  <si>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</si>
  <si>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</si>
  <si>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</si>
  <si>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</si>
  <si>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</si>
  <si>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</si>
  <si>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</si>
  <si>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</si>
  <si>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</si>
  <si>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</si>
  <si>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</si>
  <si>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</si>
  <si>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</si>
  <si>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</si>
  <si>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</si>
  <si>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</si>
  <si>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</si>
  <si>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</si>
  <si>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</si>
  <si>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</si>
  <si>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</si>
  <si>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</si>
  <si>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</si>
  <si>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</si>
  <si>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</si>
  <si>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</si>
  <si>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</si>
  <si>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</si>
  <si>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</si>
  <si>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</si>
  <si>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</si>
  <si>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</si>
  <si>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</si>
  <si>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</si>
  <si>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</si>
  <si>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</si>
  <si>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</si>
  <si>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</si>
  <si>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</si>
  <si>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</si>
  <si>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</si>
  <si>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</si>
  <si>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</si>
  <si>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</si>
  <si>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</si>
  <si>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</si>
  <si>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</si>
  <si>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</si>
  <si>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</si>
  <si>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</si>
  <si>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</si>
  <si>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</si>
  <si>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</si>
  <si>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</si>
  <si>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</si>
  <si>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</si>
  <si>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</si>
  <si>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</si>
  <si>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</si>
  <si>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</si>
  <si>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</si>
  <si>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</si>
  <si>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</si>
  <si>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</si>
  <si>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</si>
  <si>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</si>
  <si>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</si>
  <si>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</si>
  <si>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</si>
  <si>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</si>
  <si>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</si>
  <si>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</si>
  <si>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</si>
  <si>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</si>
  <si>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</si>
  <si>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</si>
  <si>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</si>
  <si>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</si>
  <si>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</si>
  <si>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</si>
  <si>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</si>
  <si>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</si>
  <si>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</si>
  <si>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</si>
  <si>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</si>
  <si>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</si>
  <si>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</si>
  <si>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</si>
  <si>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</si>
  <si>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</si>
  <si>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</si>
  <si>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</si>
  <si>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</si>
  <si>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</si>
  <si>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</si>
  <si>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</si>
  <si>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</si>
  <si>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</si>
  <si>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</si>
  <si>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</si>
  <si>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</si>
  <si>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</si>
  <si>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</si>
  <si>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</si>
  <si>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</si>
  <si>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</si>
  <si>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</si>
  <si>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</si>
  <si>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</si>
  <si>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</si>
  <si>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</si>
  <si>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</si>
  <si>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</si>
  <si>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</si>
  <si>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</si>
  <si>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</si>
  <si>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</si>
  <si>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</si>
  <si>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</si>
  <si>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</si>
  <si>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</si>
  <si>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</si>
  <si>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</si>
  <si>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</si>
  <si>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</si>
  <si>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</si>
  <si>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</si>
  <si>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</si>
  <si>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</si>
  <si>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</si>
  <si>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</si>
  <si>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</si>
  <si>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</si>
  <si>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</si>
  <si>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</si>
  <si>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</si>
  <si>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</si>
  <si>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</si>
  <si>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</si>
  <si>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</si>
  <si>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</si>
  <si>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</si>
  <si>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</si>
  <si>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</si>
  <si>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</si>
  <si>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</si>
  <si>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</si>
  <si>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</si>
  <si>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</si>
  <si>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</si>
  <si>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</si>
  <si>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</si>
  <si>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</si>
  <si>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</si>
  <si>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</si>
  <si>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</si>
  <si>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</si>
  <si>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</si>
  <si>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</si>
  <si>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</si>
  <si>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</si>
  <si>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</si>
  <si>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</si>
  <si>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</si>
  <si>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</si>
  <si>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</si>
  <si>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</si>
  <si>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</si>
  <si>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</si>
  <si>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</si>
  <si>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</si>
  <si>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</si>
  <si>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</si>
  <si>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</si>
  <si>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</si>
  <si>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</si>
  <si>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</si>
  <si>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</si>
  <si>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</si>
  <si>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</si>
  <si>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</si>
  <si>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</si>
  <si>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</si>
  <si>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</si>
  <si>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</si>
  <si>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</si>
  <si>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</si>
  <si>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</si>
  <si>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</si>
  <si>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</si>
  <si>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</si>
  <si>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</si>
  <si>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</si>
  <si>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</si>
  <si>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</si>
  <si>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</si>
  <si>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</si>
  <si>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</si>
  <si>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</si>
  <si>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</si>
  <si>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</si>
  <si>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</si>
  <si>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</si>
  <si>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</si>
  <si>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</si>
  <si>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</si>
  <si>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</si>
  <si>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</si>
  <si>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</si>
  <si>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</si>
  <si>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</si>
  <si>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</si>
  <si>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</si>
  <si>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</si>
  <si>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</si>
  <si>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</si>
  <si>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</si>
  <si>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</si>
  <si>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</si>
  <si>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</si>
  <si>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</si>
  <si>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</si>
  <si>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</si>
  <si>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</si>
  <si>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</si>
  <si>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</si>
  <si>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</si>
  <si>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</si>
  <si>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</si>
  <si>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</si>
  <si>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</si>
  <si>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</si>
  <si>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</si>
  <si>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</si>
  <si>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</si>
  <si>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</si>
  <si>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</si>
  <si>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</si>
  <si>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</si>
  <si>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</si>
  <si>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</si>
  <si>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</si>
  <si>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</si>
  <si>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</si>
  <si>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</si>
  <si>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</si>
  <si>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</si>
  <si>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</si>
  <si>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</si>
  <si>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</si>
  <si>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</si>
  <si>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</si>
  <si>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</si>
  <si>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</si>
  <si>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</si>
  <si>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</si>
  <si>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</si>
  <si>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</si>
  <si>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</si>
  <si>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</si>
  <si>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</si>
  <si>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</si>
  <si>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</si>
  <si>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</si>
  <si>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</si>
  <si>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</si>
  <si>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</si>
  <si>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</si>
  <si>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</si>
  <si>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</si>
  <si>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</si>
  <si>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</si>
  <si>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</si>
  <si>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</si>
  <si>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</si>
  <si>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</si>
  <si>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</si>
  <si>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</si>
  <si>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</si>
  <si>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</si>
  <si>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</si>
  <si>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</si>
  <si>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</si>
  <si>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</si>
  <si>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</si>
  <si>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</si>
  <si>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</si>
  <si>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</si>
  <si>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</si>
  <si>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</si>
  <si>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</si>
  <si>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</si>
  <si>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</si>
  <si>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</si>
  <si>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</si>
  <si>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</si>
  <si>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</si>
  <si>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</si>
  <si>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</si>
  <si>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</si>
  <si>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</si>
  <si>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</si>
  <si>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</si>
  <si>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</si>
  <si>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</si>
  <si>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</si>
  <si>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</si>
  <si>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</si>
  <si>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</si>
  <si>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</si>
  <si>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</si>
  <si>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</si>
  <si>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</si>
  <si>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</si>
  <si>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</si>
  <si>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</si>
  <si>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</si>
  <si>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</si>
  <si>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</si>
  <si>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</si>
  <si>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</si>
  <si>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</si>
  <si>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</si>
  <si>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</si>
  <si>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</si>
  <si>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</si>
  <si>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</si>
  <si>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</si>
  <si>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</si>
  <si>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</si>
  <si>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</si>
  <si>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</si>
  <si>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</si>
  <si>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</si>
  <si>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</si>
  <si>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</si>
  <si>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</si>
  <si>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</si>
  <si>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</si>
  <si>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</si>
  <si>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</si>
  <si>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</si>
  <si>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</si>
  <si>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</si>
  <si>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</si>
  <si>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</si>
  <si>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</si>
  <si>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</si>
  <si>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</si>
  <si>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</si>
  <si>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</si>
  <si>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</si>
  <si>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</si>
  <si>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</si>
  <si>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</si>
  <si>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</si>
  <si>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</si>
  <si>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</si>
  <si>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</si>
  <si>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</si>
  <si>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</si>
  <si>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</si>
  <si>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</si>
  <si>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</si>
  <si>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</si>
  <si>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</si>
  <si>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</si>
  <si>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</si>
  <si>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</si>
  <si>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</si>
  <si>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</si>
  <si>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</si>
  <si>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</si>
  <si>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</si>
  <si>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</si>
  <si>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</si>
  <si>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</si>
  <si>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</si>
  <si>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</si>
  <si>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</si>
  <si>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</si>
  <si>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</si>
  <si>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</si>
  <si>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</si>
  <si>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</si>
  <si>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</si>
  <si>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</si>
  <si>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</si>
  <si>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</si>
  <si>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</si>
  <si>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</si>
  <si>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</si>
  <si>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</si>
  <si>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</si>
  <si>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</si>
  <si>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</si>
  <si>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</si>
  <si>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</si>
  <si>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</si>
  <si>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</si>
  <si>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</si>
  <si>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</si>
  <si>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</si>
  <si>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</si>
  <si>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</si>
  <si>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</si>
  <si>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</si>
  <si>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</si>
  <si>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</si>
  <si>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</si>
  <si>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</si>
  <si>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</si>
  <si>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</si>
  <si>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</si>
  <si>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</si>
  <si>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</si>
  <si>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</si>
  <si>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</si>
  <si>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</si>
  <si>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</si>
  <si>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</si>
  <si>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</si>
  <si>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</si>
  <si>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</si>
  <si>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</si>
  <si>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</si>
  <si>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</si>
  <si>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</si>
  <si>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</si>
  <si>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</si>
  <si>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</si>
  <si>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</si>
  <si>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</si>
  <si>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</si>
  <si>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</si>
  <si>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</si>
  <si>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</si>
  <si>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</si>
  <si>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</si>
  <si>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</si>
  <si>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</si>
  <si>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</si>
  <si>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</si>
  <si>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</si>
  <si>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</si>
  <si>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</si>
  <si>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</si>
  <si>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</si>
  <si>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</si>
  <si>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</si>
  <si>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</si>
  <si>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</si>
  <si>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</si>
  <si>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</si>
  <si>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</si>
  <si>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</si>
  <si>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</si>
  <si>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</si>
  <si>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</si>
  <si>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</si>
  <si>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</si>
  <si>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</si>
  <si>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</si>
  <si>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</si>
  <si>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</si>
  <si>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</si>
  <si>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</si>
  <si>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</si>
  <si>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</si>
  <si>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</si>
  <si>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</si>
  <si>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</si>
  <si>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</si>
  <si>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</si>
  <si>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</si>
  <si>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</si>
  <si>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</si>
  <si>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</si>
  <si>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</si>
  <si>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</si>
  <si>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</si>
  <si>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</si>
  <si>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</si>
  <si>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</si>
  <si>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</si>
  <si>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</si>
  <si>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</si>
  <si>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</si>
  <si>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</si>
  <si>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</si>
  <si>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</si>
  <si>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</si>
  <si>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</si>
  <si>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</si>
  <si>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</si>
  <si>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</si>
  <si>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</si>
  <si>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</si>
  <si>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</si>
  <si>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</si>
  <si>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</si>
  <si>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</si>
  <si>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</si>
  <si>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</si>
  <si>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</si>
  <si>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</si>
  <si>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</si>
  <si>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</si>
  <si>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</si>
  <si>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</si>
  <si>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</si>
  <si>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</si>
  <si>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</si>
  <si>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</si>
  <si>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</si>
  <si>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</si>
  <si>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</si>
  <si>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</si>
  <si>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</si>
  <si>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</si>
  <si>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</si>
  <si>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</si>
  <si>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</si>
  <si>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</si>
  <si>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</si>
  <si>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</si>
  <si>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</si>
  <si>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</si>
  <si>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</si>
  <si>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</si>
  <si>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</si>
  <si>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</si>
  <si>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</si>
  <si>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</si>
  <si>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</si>
  <si>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</si>
  <si>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</si>
  <si>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</si>
  <si>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</si>
  <si>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</si>
  <si>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</si>
  <si>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</si>
  <si>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</si>
  <si>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</si>
  <si>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</si>
  <si>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</si>
  <si>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</si>
  <si>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</si>
  <si>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</si>
  <si>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</si>
  <si>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</si>
  <si>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</si>
  <si>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</si>
  <si>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</si>
  <si>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</si>
  <si>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</si>
  <si>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</si>
  <si>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</si>
  <si>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</si>
  <si>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</si>
  <si>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</si>
  <si>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</si>
  <si>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</si>
  <si>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</si>
  <si>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</si>
  <si>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</si>
  <si>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</si>
  <si>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</si>
  <si>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</si>
  <si>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</si>
  <si>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</si>
  <si>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</si>
  <si>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</si>
  <si>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</si>
  <si>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</si>
  <si>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</si>
  <si>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</si>
  <si>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</si>
  <si>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</si>
  <si>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</si>
  <si>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</si>
  <si>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</si>
  <si>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</si>
  <si>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</si>
  <si>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</si>
  <si>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</si>
  <si>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</si>
  <si>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</si>
  <si>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</si>
  <si>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</si>
  <si>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</si>
  <si>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</si>
  <si>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</si>
  <si>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</si>
  <si>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</si>
  <si>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</si>
  <si>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</si>
  <si>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</si>
  <si>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</si>
  <si>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</si>
  <si>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</si>
  <si>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</si>
  <si>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</si>
  <si>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</si>
  <si>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</si>
  <si>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</si>
  <si>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</si>
  <si>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</si>
  <si>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</si>
  <si>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</si>
  <si>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</si>
  <si>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</si>
  <si>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</si>
  <si>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</si>
  <si>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</si>
  <si>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</si>
  <si>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</si>
  <si>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</si>
  <si>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</si>
  <si>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</si>
  <si>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</si>
  <si>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</si>
  <si>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</si>
  <si>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</si>
  <si>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</si>
  <si>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</si>
  <si>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</si>
  <si>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</si>
  <si>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</si>
  <si>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</si>
  <si>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</si>
  <si>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</si>
  <si>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</si>
  <si>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</si>
  <si>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</si>
  <si>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</si>
  <si>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</si>
  <si>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</si>
  <si>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</si>
  <si>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</si>
  <si>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</si>
  <si>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</si>
  <si>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</si>
  <si>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</si>
  <si>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</si>
  <si>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</si>
  <si>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</si>
  <si>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</si>
  <si>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</si>
  <si>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</si>
  <si>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</si>
  <si>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</si>
  <si>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</si>
  <si>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</si>
  <si>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</si>
  <si>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</si>
  <si>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</si>
  <si>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</si>
  <si>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</si>
  <si>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</si>
  <si>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</si>
  <si>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</si>
  <si>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</si>
  <si>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</si>
  <si>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</si>
  <si>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</si>
  <si>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</si>
  <si>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</si>
  <si>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</si>
  <si>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</si>
  <si>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</si>
  <si>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</si>
  <si>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</si>
  <si>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</si>
  <si>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</si>
  <si>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</si>
  <si>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</si>
  <si>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</si>
  <si>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</si>
  <si>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</si>
  <si>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</si>
  <si>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</si>
  <si>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</si>
  <si>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</si>
  <si>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</si>
  <si>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</si>
  <si>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</si>
  <si>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</si>
  <si>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</si>
  <si>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</si>
  <si>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</si>
  <si>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</si>
  <si>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</si>
  <si>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</si>
  <si>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</si>
  <si>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</si>
  <si>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</si>
  <si>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</si>
  <si>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</si>
  <si>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</si>
  <si>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</si>
  <si>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</si>
  <si>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</si>
  <si>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</si>
  <si>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</si>
  <si>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</si>
  <si>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</si>
  <si>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</si>
  <si>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</si>
  <si>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</si>
  <si>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</si>
  <si>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</si>
  <si>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</si>
  <si>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</si>
  <si>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</si>
  <si>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</si>
  <si>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</si>
  <si>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</si>
  <si>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</si>
  <si>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</si>
  <si>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</si>
  <si>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</si>
  <si>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</si>
  <si>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</si>
  <si>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</si>
  <si>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</si>
  <si>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</si>
  <si>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</si>
  <si>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</si>
  <si>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</si>
  <si>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</si>
  <si>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</si>
  <si>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</si>
  <si>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</si>
  <si>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</si>
  <si>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</si>
  <si>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</si>
  <si>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</si>
  <si>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</si>
  <si>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</si>
  <si>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</si>
  <si>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</si>
  <si>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</si>
  <si>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</si>
  <si>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</si>
  <si>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</si>
  <si>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</si>
  <si>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</si>
  <si>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</si>
  <si>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</si>
  <si>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</si>
  <si>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</si>
  <si>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</si>
  <si>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</si>
  <si>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</si>
  <si>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</si>
  <si>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</si>
  <si>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</si>
  <si>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</si>
  <si>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</si>
  <si>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</si>
  <si>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</si>
  <si>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</si>
  <si>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</si>
  <si>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</si>
  <si>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</si>
  <si>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</si>
  <si>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</si>
  <si>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</si>
  <si>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</si>
  <si>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</si>
  <si>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</si>
  <si>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</si>
  <si>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</si>
  <si>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</si>
  <si>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</si>
  <si>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</si>
  <si>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</si>
  <si>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</si>
  <si>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</si>
  <si>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</si>
  <si>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</si>
  <si>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</si>
  <si>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</si>
  <si>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</si>
  <si>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</si>
  <si>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</si>
  <si>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</si>
  <si>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</si>
  <si>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</si>
  <si>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</si>
  <si>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</si>
  <si>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</si>
  <si>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</si>
  <si>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</si>
  <si>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</si>
  <si>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</si>
  <si>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</si>
  <si>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</si>
  <si>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</si>
  <si>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</si>
  <si>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</si>
  <si>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</si>
  <si>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</si>
  <si>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</si>
  <si>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</si>
  <si>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</si>
  <si>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</si>
  <si>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</si>
  <si>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</si>
  <si>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</si>
  <si>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</si>
  <si>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</si>
  <si>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</si>
  <si>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</si>
  <si>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</si>
  <si>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</si>
  <si>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</si>
  <si>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</si>
  <si>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</si>
  <si>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</si>
  <si>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</si>
  <si>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</si>
  <si>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</si>
  <si>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</si>
  <si>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</si>
  <si>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</si>
  <si>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</si>
  <si>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</si>
  <si>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</si>
  <si>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</si>
  <si>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</si>
  <si>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</si>
  <si>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</si>
  <si>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</si>
  <si>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</si>
  <si>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</si>
  <si>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</si>
  <si>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</si>
  <si>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</si>
  <si>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</si>
  <si>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</si>
  <si>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</si>
  <si>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</si>
  <si>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</si>
  <si>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</si>
  <si>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</si>
  <si>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</si>
  <si>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</si>
  <si>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</si>
  <si>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</si>
  <si>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</si>
  <si>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</si>
  <si>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</si>
  <si>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</si>
  <si>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</si>
  <si>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</si>
  <si>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</si>
  <si>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</si>
  <si>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</si>
  <si>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</si>
  <si>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</si>
  <si>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</si>
  <si>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</si>
  <si>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</si>
  <si>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</si>
  <si>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</si>
  <si>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</si>
  <si>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</si>
  <si>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</si>
  <si>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</si>
  <si>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</si>
  <si>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</si>
  <si>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</si>
  <si>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</si>
  <si>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</si>
  <si>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</si>
  <si>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</si>
  <si>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</si>
  <si>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</si>
  <si>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</si>
  <si>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</si>
  <si>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</si>
  <si>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</si>
  <si>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</si>
  <si>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</si>
  <si>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</si>
  <si>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</si>
  <si>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</si>
  <si>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</si>
  <si>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</si>
  <si>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</si>
  <si>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</si>
  <si>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</si>
  <si>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</si>
  <si>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</si>
  <si>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</si>
  <si>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</si>
  <si>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</si>
  <si>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</si>
  <si>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</si>
  <si>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</si>
  <si>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</si>
  <si>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</si>
  <si>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</si>
  <si>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</si>
  <si>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</si>
  <si>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</si>
  <si>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</si>
  <si>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</si>
  <si>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</si>
  <si>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</si>
  <si>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</si>
  <si>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</si>
  <si>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</si>
  <si>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</si>
  <si>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</si>
  <si>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</si>
  <si>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</si>
  <si>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</si>
  <si>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</si>
  <si>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</si>
  <si>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</si>
  <si>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</si>
  <si>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</si>
  <si>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</si>
  <si>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</si>
  <si>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</si>
  <si>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</si>
  <si>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</si>
  <si>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</si>
  <si>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</si>
  <si>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</si>
  <si>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</si>
  <si>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</si>
  <si>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</si>
  <si>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</si>
  <si>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</si>
  <si>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</si>
  <si>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</si>
  <si>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</si>
  <si>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</si>
  <si>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</si>
  <si>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</si>
  <si>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</si>
  <si>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</si>
  <si>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</si>
  <si>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</si>
  <si>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</si>
  <si>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</si>
  <si>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</si>
  <si>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</si>
  <si>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</si>
  <si>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</si>
  <si>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</si>
  <si>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</si>
  <si>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</si>
  <si>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</si>
  <si>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</si>
  <si>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</si>
  <si>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</si>
  <si>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</si>
  <si>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</si>
  <si>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</si>
  <si>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</si>
  <si>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</si>
  <si>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</si>
  <si>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</si>
  <si>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</si>
  <si>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</si>
  <si>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</si>
  <si>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</si>
  <si>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</si>
  <si>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</si>
  <si>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</si>
  <si>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</si>
  <si>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</si>
  <si>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</si>
  <si>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</si>
  <si>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</si>
  <si>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</si>
  <si>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</si>
  <si>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</si>
  <si>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</si>
  <si>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</si>
  <si>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</si>
  <si>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</si>
  <si>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</si>
  <si>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</si>
  <si>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</si>
  <si>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</si>
  <si>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</si>
  <si>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</si>
  <si>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</si>
  <si>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</si>
  <si>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</si>
  <si>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</si>
  <si>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</si>
  <si>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</si>
  <si>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</si>
  <si>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</si>
  <si>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</si>
  <si>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</si>
  <si>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</si>
  <si>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</si>
  <si>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</si>
  <si>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</si>
  <si>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</si>
  <si>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</si>
  <si>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</si>
  <si>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</si>
  <si>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</si>
  <si>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</si>
  <si>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</si>
  <si>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</si>
  <si>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</si>
  <si>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</si>
  <si>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</si>
  <si>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</si>
  <si>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</si>
  <si>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</si>
  <si>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</si>
  <si>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</si>
  <si>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</si>
  <si>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</si>
  <si>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</si>
  <si>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</si>
  <si>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</si>
  <si>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</si>
  <si>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</si>
  <si>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</si>
  <si>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</si>
  <si>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</si>
  <si>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</si>
  <si>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</si>
  <si>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</si>
  <si>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</si>
  <si>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</si>
  <si>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</si>
  <si>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</si>
  <si>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</si>
  <si>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</si>
  <si>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</si>
  <si>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</si>
  <si>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</si>
  <si>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</si>
  <si>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</si>
  <si>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</si>
  <si>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</si>
  <si>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</si>
  <si>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</si>
  <si>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</si>
  <si>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</si>
  <si>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</si>
  <si>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</si>
  <si>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</si>
  <si>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</si>
  <si>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</si>
  <si>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</si>
  <si>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</si>
  <si>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</si>
  <si>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</si>
  <si>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</si>
  <si>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</si>
  <si>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</si>
  <si>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</si>
  <si>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</si>
  <si>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</si>
  <si>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</si>
  <si>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</si>
  <si>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</si>
  <si>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</si>
  <si>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</si>
  <si>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</si>
  <si>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</si>
  <si>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</si>
  <si>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</si>
  <si>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</si>
  <si>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</si>
  <si>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</si>
  <si>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</si>
  <si>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</si>
  <si>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</si>
  <si>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</si>
  <si>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</si>
  <si>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</si>
  <si>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</si>
  <si>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</si>
  <si>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</si>
  <si>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</si>
  <si>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</si>
  <si>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</si>
  <si>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</si>
  <si>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</si>
  <si>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</si>
  <si>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</si>
  <si>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</si>
  <si>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</si>
  <si>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</si>
  <si>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</si>
  <si>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</si>
  <si>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</si>
  <si>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</si>
  <si>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</si>
  <si>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</si>
  <si>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</si>
  <si>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</si>
  <si>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</si>
  <si>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</si>
  <si>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</si>
  <si>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</si>
  <si>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</si>
  <si>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</si>
  <si>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</si>
  <si>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</si>
  <si>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</si>
  <si>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</si>
  <si>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</si>
  <si>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</si>
  <si>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</si>
  <si>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</si>
  <si>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</si>
  <si>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</si>
  <si>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</si>
  <si>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</si>
  <si>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</si>
  <si>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</si>
  <si>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</si>
  <si>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</si>
  <si>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</si>
  <si>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</si>
  <si>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</si>
  <si>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</si>
  <si>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</si>
  <si>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</si>
  <si>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</si>
  <si>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</si>
  <si>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</si>
  <si>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</si>
  <si>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</si>
  <si>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</si>
  <si>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</si>
  <si>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</si>
  <si>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</si>
  <si>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</si>
  <si>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</si>
  <si>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</si>
  <si>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</si>
  <si>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</si>
  <si>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</si>
  <si>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</si>
  <si>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</si>
  <si>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</si>
  <si>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</si>
  <si>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</si>
  <si>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</si>
  <si>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</si>
  <si>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</si>
  <si>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</si>
  <si>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</si>
  <si>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</si>
  <si>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</si>
  <si>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</si>
  <si>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</si>
  <si>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</si>
  <si>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</si>
  <si>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</si>
  <si>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</si>
  <si>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</si>
  <si>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</si>
  <si>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</si>
  <si>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</si>
  <si>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</si>
  <si>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</si>
  <si>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</si>
  <si>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</si>
  <si>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</si>
  <si>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</si>
  <si>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</si>
  <si>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</si>
  <si>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</si>
  <si>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</si>
  <si>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</si>
  <si>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</si>
  <si>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</si>
  <si>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</si>
  <si>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</si>
  <si>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</si>
  <si>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</si>
  <si>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</si>
  <si>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</si>
  <si>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</si>
  <si>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</si>
  <si>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</si>
  <si>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</si>
  <si>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</si>
  <si>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</si>
  <si>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</si>
  <si>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</si>
  <si>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</si>
  <si>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</si>
  <si>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</si>
  <si>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</si>
  <si>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</si>
  <si>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</si>
  <si>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</si>
  <si>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</si>
  <si>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</si>
  <si>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</si>
  <si>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</si>
  <si>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</si>
  <si>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</si>
  <si>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</si>
  <si>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</si>
  <si>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</si>
  <si>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</si>
  <si>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</si>
  <si>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</si>
  <si>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</si>
  <si>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</si>
  <si>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</si>
  <si>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</si>
  <si>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</si>
  <si>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</si>
  <si>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</si>
  <si>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</si>
  <si>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</si>
  <si>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</si>
  <si>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</si>
  <si>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</si>
  <si>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</si>
  <si>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</si>
  <si>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</si>
  <si>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</si>
  <si>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</si>
  <si>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</si>
  <si>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</si>
  <si>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</si>
  <si>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</si>
  <si>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</si>
  <si>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</si>
  <si>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</si>
  <si>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</si>
  <si>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</si>
  <si>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</si>
  <si>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</si>
  <si>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</si>
  <si>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</si>
  <si>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</si>
  <si>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</si>
  <si>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</si>
  <si>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</si>
  <si>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</si>
  <si>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</si>
  <si>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</si>
  <si>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</si>
  <si>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</si>
  <si>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</si>
  <si>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</si>
  <si>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</si>
  <si>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</si>
  <si>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</si>
  <si>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</si>
  <si>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</si>
  <si>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</si>
  <si>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</si>
  <si>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</si>
  <si>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</si>
  <si>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</si>
  <si>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</si>
  <si>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</si>
  <si>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</si>
  <si>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</si>
  <si>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</si>
  <si>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</si>
  <si>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</si>
  <si>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</si>
  <si>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</si>
  <si>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</si>
  <si>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</si>
  <si>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</si>
  <si>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</si>
  <si>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</si>
  <si>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</si>
  <si>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</si>
  <si>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</si>
  <si>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</si>
  <si>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</si>
  <si>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</si>
  <si>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</si>
  <si>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</si>
  <si>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</si>
  <si>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</si>
  <si>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</si>
  <si>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</si>
  <si>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</si>
  <si>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</si>
  <si>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</si>
  <si>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</si>
  <si>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</si>
  <si>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</si>
  <si>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</si>
  <si>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</si>
  <si>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</si>
  <si>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</si>
  <si>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</si>
  <si>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</si>
  <si>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</si>
  <si>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</si>
  <si>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</si>
  <si>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</si>
  <si>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</si>
  <si>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</si>
  <si>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</si>
  <si>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</si>
  <si>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</si>
  <si>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</si>
  <si>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</si>
  <si>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</si>
  <si>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</si>
  <si>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</si>
  <si>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</si>
  <si>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</si>
  <si>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</si>
  <si>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</si>
  <si>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</si>
  <si>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</si>
  <si>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</si>
  <si>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</si>
  <si>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</si>
  <si>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</si>
  <si>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</si>
  <si>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</si>
  <si>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</si>
  <si>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</si>
  <si>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</si>
  <si>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</si>
  <si>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</si>
  <si>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</si>
  <si>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</si>
  <si>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</si>
  <si>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</si>
  <si>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</si>
  <si>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</si>
  <si>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</si>
  <si>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</si>
  <si>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</si>
  <si>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</si>
  <si>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</si>
  <si>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</si>
  <si>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</si>
  <si>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</si>
  <si>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</si>
  <si>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</si>
  <si>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</si>
  <si>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</si>
  <si>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</si>
  <si>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</si>
  <si>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</si>
  <si>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</si>
  <si>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</si>
  <si>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</si>
  <si>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</si>
  <si>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</si>
  <si>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</si>
  <si>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</si>
  <si>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</si>
  <si>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</si>
  <si>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</si>
  <si>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</si>
  <si>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</si>
  <si>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</si>
  <si>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</si>
  <si>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</si>
  <si>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</si>
  <si>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</si>
  <si>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</si>
  <si>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</si>
  <si>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</si>
  <si>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</si>
  <si>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</si>
  <si>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</si>
  <si>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</si>
  <si>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</si>
  <si>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</si>
  <si>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</si>
  <si>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</si>
  <si>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</si>
  <si>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</si>
  <si>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</si>
  <si>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</si>
  <si>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</si>
  <si>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</si>
  <si>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</si>
  <si>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</si>
  <si>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</si>
  <si>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</si>
  <si>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</si>
  <si>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</si>
  <si>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</si>
  <si>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</si>
  <si>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</si>
  <si>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</si>
  <si>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</si>
  <si>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</si>
  <si>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</si>
  <si>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</si>
  <si>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</si>
  <si>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</si>
  <si>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</si>
  <si>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</si>
  <si>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</si>
  <si>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</si>
  <si>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</si>
  <si>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</si>
  <si>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</si>
  <si>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</si>
  <si>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</si>
  <si>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</si>
  <si>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</si>
  <si>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</si>
  <si>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</si>
  <si>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</si>
  <si>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</si>
  <si>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</si>
  <si>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</si>
  <si>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</si>
  <si>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</si>
  <si>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</si>
  <si>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</si>
  <si>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</si>
  <si>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</si>
  <si>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</si>
  <si>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</si>
  <si>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</si>
  <si>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</si>
  <si>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</si>
  <si>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</si>
  <si>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</si>
  <si>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</si>
  <si>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</si>
  <si>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</si>
  <si>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</si>
  <si>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</si>
  <si>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</si>
  <si>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</si>
  <si>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</si>
  <si>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</si>
  <si>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</si>
  <si>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</si>
  <si>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</si>
  <si>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</si>
  <si>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</si>
  <si>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</si>
  <si>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</si>
  <si>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</si>
  <si>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</si>
  <si>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</si>
  <si>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</si>
  <si>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</si>
  <si>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</si>
  <si>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</si>
  <si>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</si>
  <si>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</si>
  <si>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</si>
  <si>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</si>
  <si>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</si>
  <si>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</si>
  <si>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</si>
  <si>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</si>
  <si>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</si>
  <si>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</si>
  <si>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</si>
  <si>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</si>
  <si>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</si>
  <si>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</si>
  <si>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</si>
  <si>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</si>
  <si>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</si>
  <si>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</si>
  <si>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</si>
  <si>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</si>
  <si>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</si>
  <si>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</si>
  <si>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</si>
  <si>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</si>
  <si>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</si>
  <si>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</si>
  <si>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</si>
  <si>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</si>
  <si>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</si>
  <si>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</si>
  <si>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</si>
  <si>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</si>
  <si>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</si>
  <si>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</si>
  <si>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</si>
  <si>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</si>
  <si>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</si>
  <si>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</si>
  <si>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</si>
  <si>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</si>
  <si>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</si>
  <si>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</si>
  <si>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</si>
  <si>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</si>
  <si>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</si>
  <si>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</si>
  <si>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</si>
  <si>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</si>
  <si>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</si>
  <si>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</si>
  <si>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</si>
  <si>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</si>
  <si>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</si>
  <si>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</si>
  <si>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</si>
  <si>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</si>
  <si>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</si>
  <si>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</si>
  <si>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</si>
  <si>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</si>
  <si>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</si>
  <si>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</si>
  <si>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</si>
  <si>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</si>
  <si>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</si>
  <si>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</si>
  <si>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</si>
  <si>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</si>
  <si>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</si>
  <si>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</si>
  <si>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</si>
  <si>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</si>
  <si>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</si>
  <si>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</si>
  <si>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</si>
  <si>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</si>
  <si>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</si>
  <si>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</si>
  <si>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</si>
  <si>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</si>
  <si>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</si>
  <si>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</si>
  <si>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</si>
  <si>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</si>
  <si>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</si>
  <si>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</si>
  <si>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</si>
  <si>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</si>
  <si>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</si>
  <si>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</si>
  <si>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</si>
  <si>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</si>
  <si>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</si>
  <si>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</si>
  <si>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</si>
  <si>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</si>
  <si>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</si>
  <si>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</si>
  <si>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</si>
  <si>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</si>
  <si>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</si>
  <si>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</si>
  <si>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</si>
  <si>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</si>
  <si>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</si>
  <si>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</si>
  <si>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</si>
  <si>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</si>
  <si>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</si>
  <si>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</si>
  <si>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</si>
  <si>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</si>
  <si>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</si>
  <si>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</si>
  <si>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</si>
  <si>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</si>
  <si>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</si>
  <si>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</si>
  <si>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</si>
  <si>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</si>
  <si>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</si>
  <si>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</si>
  <si>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</si>
  <si>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</si>
  <si>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</si>
  <si>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</si>
  <si>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</si>
  <si>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</si>
  <si>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</si>
  <si>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</si>
  <si>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</si>
  <si>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</si>
  <si>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</si>
  <si>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</si>
  <si>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</si>
  <si>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</si>
  <si>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</si>
  <si>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</si>
  <si>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</si>
  <si>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</si>
  <si>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</si>
  <si>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</si>
  <si>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</si>
  <si>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</si>
  <si>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</si>
  <si>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</si>
  <si>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</si>
  <si>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</si>
  <si>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</si>
  <si>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</si>
  <si>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</si>
  <si>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</si>
  <si>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</si>
  <si>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</si>
  <si>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</si>
  <si>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</si>
  <si>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</si>
  <si>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</si>
  <si>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</si>
  <si>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</si>
  <si>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</si>
  <si>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</si>
  <si>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</si>
  <si>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</si>
  <si>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</si>
  <si>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</si>
  <si>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</si>
  <si>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</si>
  <si>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</si>
  <si>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</si>
  <si>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</si>
  <si>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</si>
  <si>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</si>
  <si>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</si>
  <si>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</si>
  <si>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</si>
  <si>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</si>
  <si>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</si>
  <si>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</si>
  <si>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</si>
  <si>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</si>
  <si>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</si>
  <si>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</si>
  <si>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</si>
  <si>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</si>
  <si>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</si>
  <si>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</si>
  <si>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</si>
  <si>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</si>
  <si>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</si>
  <si>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</si>
  <si>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</si>
  <si>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</si>
  <si>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</si>
  <si>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</si>
  <si>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</si>
  <si>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</si>
  <si>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</si>
  <si>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</si>
  <si>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</si>
  <si>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</si>
  <si>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</si>
  <si>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</si>
  <si>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</si>
  <si>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</si>
  <si>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</si>
  <si>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</si>
  <si>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</si>
  <si>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</si>
  <si>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</si>
  <si>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</si>
  <si>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</si>
  <si>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</si>
  <si>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</si>
  <si>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</si>
  <si>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</si>
  <si>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</si>
  <si>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</si>
  <si>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</si>
  <si>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</si>
  <si>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</si>
  <si>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</si>
  <si>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</si>
  <si>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</si>
  <si>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</si>
  <si>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</si>
  <si>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</si>
  <si>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</si>
  <si>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</si>
  <si>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</si>
  <si>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</si>
  <si>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</si>
  <si>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</si>
  <si>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</si>
  <si>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</si>
  <si>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</si>
  <si>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</si>
  <si>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</si>
  <si>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</si>
  <si>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</si>
  <si>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</si>
  <si>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</si>
  <si>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</si>
  <si>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</si>
  <si>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</si>
  <si>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</si>
  <si>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</si>
  <si>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</si>
  <si>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</si>
  <si>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</si>
  <si>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</si>
  <si>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</si>
  <si>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</si>
  <si>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</si>
  <si>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</si>
  <si>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</si>
  <si>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</si>
  <si>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</si>
  <si>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</si>
  <si>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</si>
  <si>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</si>
  <si>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</si>
  <si>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</si>
  <si>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</si>
  <si>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</si>
  <si>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</si>
  <si>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</si>
  <si>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</si>
  <si>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</si>
  <si>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</si>
  <si>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</si>
  <si>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</si>
  <si>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</si>
  <si>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</si>
  <si>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</si>
  <si>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</si>
  <si>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</si>
  <si>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</si>
  <si>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</si>
  <si>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</si>
  <si>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</si>
  <si>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</si>
  <si>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</si>
  <si>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</si>
  <si>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</si>
  <si>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</si>
  <si>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</si>
  <si>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</si>
  <si>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</si>
  <si>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</si>
  <si>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</si>
  <si>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</si>
  <si>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</si>
  <si>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</si>
  <si>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</si>
  <si>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</si>
  <si>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</si>
  <si>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</si>
  <si>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</si>
  <si>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</si>
  <si>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</si>
  <si>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</si>
  <si>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</si>
  <si>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</si>
  <si>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</si>
  <si>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</si>
  <si>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</si>
  <si>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</si>
  <si>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</si>
  <si>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</si>
  <si>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</si>
  <si>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</si>
  <si>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</si>
  <si>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</si>
  <si>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</si>
  <si>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</si>
  <si>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</si>
  <si>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</si>
  <si>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</si>
  <si>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</si>
  <si>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</si>
  <si>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</si>
  <si>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</si>
  <si>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</si>
  <si>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</si>
  <si>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</si>
  <si>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</si>
  <si>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</si>
  <si>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</si>
  <si>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</si>
  <si>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</si>
  <si>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</si>
  <si>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</si>
  <si>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</si>
  <si>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</si>
  <si>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</si>
  <si>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</si>
  <si>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</si>
  <si>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</si>
  <si>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</si>
  <si>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</si>
  <si>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</si>
  <si>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</si>
  <si>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</si>
  <si>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</si>
  <si>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</si>
  <si>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</si>
  <si>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</si>
  <si>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</si>
  <si>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</si>
  <si>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</si>
  <si>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</si>
  <si>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</si>
  <si>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</si>
  <si>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</si>
  <si>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</si>
  <si>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</si>
  <si>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</si>
  <si>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</si>
  <si>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</si>
  <si>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</si>
  <si>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</si>
  <si>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</si>
  <si>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</si>
  <si>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</si>
  <si>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</si>
  <si>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</si>
  <si>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</si>
  <si>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</si>
  <si>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</si>
  <si>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</si>
  <si>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</si>
  <si>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</si>
  <si>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</si>
  <si>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</si>
  <si>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</si>
  <si>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</si>
  <si>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</si>
  <si>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</si>
  <si>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</si>
  <si>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</si>
  <si>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</si>
  <si>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</si>
  <si>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</si>
  <si>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</si>
  <si>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</si>
  <si>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</si>
  <si>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</si>
  <si>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</si>
  <si>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</si>
  <si>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</si>
  <si>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</si>
  <si>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</si>
  <si>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</si>
  <si>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</si>
  <si>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</si>
  <si>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</si>
  <si>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</si>
  <si>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</si>
  <si>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</si>
  <si>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</si>
  <si>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</si>
  <si>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</si>
  <si>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</si>
  <si>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</si>
  <si>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</si>
  <si>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</si>
  <si>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</si>
  <si>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</si>
  <si>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</si>
  <si>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</si>
  <si>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</si>
  <si>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</si>
  <si>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</si>
  <si>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</si>
  <si>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</si>
  <si>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</si>
  <si>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</si>
  <si>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</si>
  <si>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</si>
  <si>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</si>
  <si>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</si>
  <si>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</si>
  <si>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</si>
  <si>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</si>
  <si>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</si>
  <si>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</si>
  <si>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</si>
  <si>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</si>
  <si>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</si>
  <si>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</si>
  <si>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</si>
  <si>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</si>
  <si>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</si>
  <si>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</si>
  <si>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</si>
  <si>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</si>
  <si>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</si>
  <si>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</si>
  <si>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</si>
  <si>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</si>
  <si>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</si>
  <si>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</si>
  <si>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</si>
  <si>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</si>
  <si>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</si>
  <si>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</si>
  <si>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</si>
  <si>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</si>
  <si>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</si>
  <si>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</si>
  <si>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</si>
  <si>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</si>
  <si>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</si>
  <si>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</si>
  <si>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</si>
  <si>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</si>
  <si>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</si>
  <si>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</si>
  <si>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</si>
  <si>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</si>
  <si>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</si>
  <si>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</si>
  <si>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</si>
  <si>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</si>
  <si>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</si>
  <si>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</si>
  <si>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</si>
  <si>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</si>
  <si>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</si>
  <si>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</si>
  <si>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</si>
  <si>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</si>
  <si>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</si>
  <si>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</si>
  <si>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</si>
  <si>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</si>
  <si>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</si>
  <si>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</si>
  <si>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</si>
  <si>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</si>
  <si>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</si>
  <si>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</si>
  <si>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</si>
  <si>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</si>
  <si>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</si>
  <si>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</si>
  <si>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</si>
  <si>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</si>
  <si>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</si>
  <si>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</si>
  <si>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</si>
  <si>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</si>
  <si>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</si>
  <si>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</si>
  <si>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</si>
  <si>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</si>
  <si>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</si>
  <si>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</si>
  <si>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</si>
  <si>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</si>
  <si>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</si>
  <si>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</si>
  <si>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</si>
  <si>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</si>
  <si>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</si>
  <si>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</si>
  <si>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</si>
  <si>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</si>
  <si>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</si>
  <si>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</si>
  <si>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</si>
  <si>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</si>
  <si>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</si>
  <si>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</si>
  <si>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</si>
  <si>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</si>
  <si>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</si>
  <si>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</si>
  <si>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</si>
  <si>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</si>
  <si>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</si>
  <si>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</si>
  <si>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</si>
  <si>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</si>
  <si>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</si>
  <si>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</si>
  <si>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</si>
  <si>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</si>
  <si>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</si>
  <si>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</si>
  <si>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</si>
  <si>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</si>
  <si>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</si>
  <si>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</si>
  <si>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</si>
  <si>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</si>
  <si>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</si>
  <si>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</si>
  <si>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</si>
  <si>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</si>
  <si>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</si>
  <si>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</si>
  <si>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</si>
  <si>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</si>
  <si>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</si>
  <si>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</si>
  <si>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</si>
  <si>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</si>
  <si>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</si>
  <si>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</si>
  <si>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</si>
  <si>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</si>
  <si>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</si>
  <si>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</si>
  <si>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</si>
  <si>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</si>
  <si>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</si>
  <si>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</si>
  <si>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</si>
  <si>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</si>
  <si>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</si>
  <si>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</si>
  <si>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</si>
  <si>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</si>
  <si>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</si>
  <si>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</si>
  <si>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</si>
  <si>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</si>
  <si>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</si>
  <si>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</si>
  <si>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</si>
  <si>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</si>
  <si>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</si>
  <si>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</si>
  <si>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</si>
  <si>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</si>
  <si>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</si>
  <si>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</si>
  <si>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</si>
  <si>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</si>
  <si>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</si>
  <si>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</si>
  <si>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</si>
  <si>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</si>
  <si>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</si>
  <si>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</si>
  <si>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</si>
  <si>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</si>
  <si>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</si>
  <si>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</si>
  <si>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</si>
  <si>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</si>
  <si>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</si>
  <si>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</si>
  <si>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</si>
  <si>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</si>
  <si>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</si>
  <si>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</si>
  <si>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</si>
  <si>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</si>
  <si>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</si>
  <si>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</si>
  <si>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</si>
  <si>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</si>
  <si>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</si>
  <si>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</si>
  <si>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</si>
  <si>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</si>
  <si>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</si>
  <si>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</si>
  <si>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</si>
  <si>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</si>
  <si>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</si>
  <si>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</si>
  <si>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</si>
  <si>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</si>
  <si>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</si>
  <si>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</si>
  <si>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</si>
  <si>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</si>
  <si>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</si>
  <si>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</si>
  <si>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</si>
  <si>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</si>
  <si>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</si>
  <si>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</si>
  <si>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</si>
  <si>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</si>
  <si>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</si>
  <si>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</si>
  <si>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</si>
  <si>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</si>
  <si>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</si>
  <si>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</si>
  <si>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</si>
  <si>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</si>
  <si>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</si>
  <si>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</si>
  <si>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</si>
  <si>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</si>
  <si>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</si>
  <si>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</si>
  <si>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</si>
  <si>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</si>
  <si>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</si>
  <si>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</si>
  <si>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</si>
  <si>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</si>
  <si>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</si>
  <si>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</si>
  <si>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</si>
  <si>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</si>
  <si>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</si>
  <si>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</si>
  <si>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</si>
  <si>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</si>
  <si>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</si>
  <si>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</si>
  <si>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</si>
  <si>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</si>
  <si>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</si>
  <si>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</si>
  <si>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</si>
  <si>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</si>
  <si>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</si>
  <si>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</si>
  <si>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</si>
  <si>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</si>
  <si>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</si>
  <si>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</si>
  <si>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</si>
  <si>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</si>
  <si>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</si>
  <si>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</si>
  <si>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</si>
  <si>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</si>
  <si>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</si>
  <si>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</si>
  <si>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</si>
  <si>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</si>
  <si>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</si>
  <si>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</si>
  <si>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</si>
  <si>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</si>
  <si>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</si>
  <si>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</si>
  <si>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</si>
  <si>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</si>
  <si>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</si>
  <si>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</si>
  <si>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</si>
  <si>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</si>
  <si>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</si>
  <si>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</si>
  <si>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</si>
  <si>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</si>
  <si>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</si>
  <si>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</si>
  <si>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</si>
  <si>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</si>
  <si>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</si>
  <si>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</si>
  <si>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</si>
  <si>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</si>
  <si>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</si>
  <si>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</si>
  <si>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</si>
  <si>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</si>
  <si>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</si>
  <si>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</si>
  <si>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</si>
  <si>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</si>
  <si>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</si>
  <si>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</si>
  <si>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</si>
  <si>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</si>
  <si>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</si>
  <si>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</si>
  <si>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</si>
  <si>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</si>
  <si>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</si>
  <si>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</si>
  <si>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</si>
  <si>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</si>
  <si>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</si>
  <si>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</si>
  <si>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</si>
  <si>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</si>
  <si>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</si>
  <si>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</si>
  <si>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</si>
  <si>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</si>
  <si>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</si>
  <si>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</si>
  <si>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</si>
  <si>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</si>
  <si>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</si>
  <si>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</si>
  <si>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</si>
  <si>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</si>
  <si>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</si>
  <si>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</si>
  <si>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</si>
  <si>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</si>
  <si>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</si>
  <si>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</si>
  <si>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</si>
  <si>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</si>
  <si>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</si>
  <si>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</si>
  <si>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</si>
  <si>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</si>
  <si>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</si>
  <si>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</si>
  <si>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</si>
  <si>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</si>
  <si>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</si>
  <si>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</si>
  <si>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</si>
  <si>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</si>
  <si>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</si>
  <si>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</si>
  <si>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</si>
  <si>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</si>
  <si>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</si>
  <si>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</si>
  <si>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</si>
  <si>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</si>
  <si>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</si>
  <si>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</si>
  <si>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</si>
  <si>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</si>
  <si>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</si>
  <si>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</si>
  <si>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</si>
  <si>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</si>
  <si>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</si>
  <si>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</si>
  <si>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</si>
  <si>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</si>
  <si>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</si>
  <si>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</si>
  <si>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</si>
  <si>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</si>
  <si>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</si>
  <si>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</si>
  <si>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</si>
  <si>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</si>
  <si>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</si>
  <si>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</si>
  <si>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</si>
  <si>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</si>
  <si>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</si>
  <si>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</si>
  <si>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</si>
  <si>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</si>
  <si>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</si>
  <si>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</si>
  <si>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</si>
  <si>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</si>
  <si>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</si>
  <si>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</si>
  <si>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</si>
  <si>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</si>
  <si>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</si>
  <si>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</si>
  <si>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</si>
  <si>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</si>
  <si>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</si>
  <si>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</si>
  <si>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</si>
  <si>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</si>
  <si>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</si>
  <si>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</si>
  <si>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</si>
  <si>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</si>
  <si>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</si>
  <si>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</si>
  <si>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</si>
  <si>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</si>
  <si>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</si>
  <si>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</si>
  <si>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</si>
  <si>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</si>
  <si>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</si>
  <si>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</si>
  <si>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</si>
  <si>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</si>
  <si>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</si>
  <si>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</si>
  <si>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</si>
  <si>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</si>
  <si>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</si>
  <si>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</si>
  <si>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</si>
  <si>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</si>
  <si>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</si>
  <si>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</si>
  <si>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</si>
  <si>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</si>
  <si>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</si>
  <si>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</si>
  <si>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</si>
  <si>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</si>
  <si>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</si>
  <si>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</si>
  <si>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</si>
  <si>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</si>
  <si>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</si>
  <si>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</si>
  <si>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</si>
  <si>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</si>
  <si>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</si>
  <si>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</si>
  <si>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</si>
  <si>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</si>
  <si>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</si>
  <si>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</si>
  <si>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</si>
  <si>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</si>
  <si>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</si>
  <si>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</si>
  <si>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</si>
  <si>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</si>
  <si>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</si>
  <si>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</si>
  <si>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</si>
  <si>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</si>
  <si>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</si>
  <si>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</si>
  <si>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</si>
  <si>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</si>
  <si>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</si>
  <si>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</si>
  <si>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</si>
  <si>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</si>
  <si>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</si>
  <si>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</si>
  <si>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</si>
  <si>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</si>
  <si>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</si>
  <si>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</si>
  <si>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</si>
  <si>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</si>
  <si>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</si>
  <si>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</si>
  <si>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</si>
  <si>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</si>
  <si>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</si>
  <si>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</si>
  <si>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</si>
  <si>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</si>
  <si>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</si>
  <si>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</si>
  <si>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</si>
  <si>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</si>
  <si>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</si>
  <si>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</si>
  <si>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</si>
  <si>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</si>
  <si>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</si>
  <si>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</si>
  <si>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</si>
  <si>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</si>
  <si>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</si>
  <si>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</si>
  <si>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</si>
  <si>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</si>
  <si>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</si>
  <si>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</si>
  <si>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</si>
  <si>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</si>
  <si>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</si>
  <si>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</si>
  <si>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</si>
  <si>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</si>
  <si>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</si>
  <si>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</si>
  <si>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</si>
  <si>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</si>
  <si>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</si>
  <si>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</si>
  <si>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</si>
  <si>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</si>
  <si>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</si>
  <si>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</si>
  <si>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</si>
  <si>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</si>
  <si>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</si>
  <si>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</si>
  <si>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</si>
  <si>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</si>
  <si>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</si>
  <si>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</si>
  <si>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</si>
  <si>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</si>
  <si>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</si>
  <si>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</si>
  <si>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</si>
  <si>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</si>
  <si>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</si>
  <si>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</si>
  <si>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</si>
  <si>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</si>
  <si>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</si>
  <si>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</si>
  <si>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</si>
  <si>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</si>
  <si>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</si>
  <si>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</si>
  <si>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</si>
  <si>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</si>
  <si>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</si>
  <si>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</si>
  <si>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</si>
  <si>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</si>
  <si>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</si>
  <si>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</si>
  <si>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</si>
  <si>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</si>
  <si>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</si>
  <si>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</si>
  <si>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</si>
  <si>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</si>
  <si>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</si>
  <si>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</si>
  <si>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</si>
  <si>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</si>
  <si>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</si>
  <si>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</si>
  <si>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</si>
  <si>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</si>
  <si>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</si>
  <si>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</si>
  <si>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</si>
  <si>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</si>
  <si>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</si>
  <si>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</si>
  <si>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</si>
  <si>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</si>
  <si>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</si>
  <si>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</si>
  <si>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</si>
  <si>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</si>
  <si>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</si>
  <si>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</si>
  <si>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</si>
  <si>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</si>
  <si>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</si>
  <si>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</si>
  <si>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</si>
  <si>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</si>
  <si>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</si>
  <si>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</si>
  <si>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</si>
  <si>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</si>
  <si>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</si>
  <si>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</si>
  <si>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</si>
  <si>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</si>
  <si>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</si>
  <si>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</si>
  <si>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</si>
  <si>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</si>
  <si>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</si>
  <si>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</si>
  <si>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</si>
  <si>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</si>
  <si>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</si>
  <si>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</si>
  <si>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</si>
  <si>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</si>
  <si>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</si>
  <si>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</si>
  <si>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</si>
  <si>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</si>
  <si>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</si>
  <si>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</si>
  <si>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</si>
  <si>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</si>
  <si>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</si>
  <si>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</si>
  <si>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</si>
  <si>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</si>
  <si>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</si>
  <si>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</si>
  <si>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</si>
  <si>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</si>
  <si>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</si>
  <si>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</si>
  <si>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</si>
  <si>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</si>
  <si>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</si>
  <si>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</si>
  <si>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</si>
  <si>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</si>
  <si>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</si>
  <si>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</si>
  <si>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</si>
  <si>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</si>
  <si>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</si>
  <si>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</si>
  <si>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</si>
  <si>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</si>
  <si>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</si>
  <si>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</si>
  <si>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</si>
  <si>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</si>
  <si>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</si>
  <si>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</si>
  <si>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</si>
  <si>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</si>
  <si>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</si>
  <si>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</si>
  <si>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</si>
  <si>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</si>
  <si>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</si>
  <si>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</si>
  <si>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</si>
  <si>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</si>
  <si>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</si>
  <si>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</si>
  <si>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</si>
  <si>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</si>
  <si>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</si>
  <si>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</si>
  <si>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</si>
  <si>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</si>
  <si>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</si>
  <si>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</si>
  <si>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</si>
  <si>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</si>
  <si>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</si>
  <si>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</si>
  <si>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</si>
  <si>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</si>
  <si>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</si>
  <si>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</si>
  <si>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</si>
  <si>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</si>
  <si>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</si>
  <si>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</si>
  <si>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</si>
  <si>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</si>
  <si>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</si>
  <si>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</si>
  <si>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</si>
  <si>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</si>
  <si>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</si>
  <si>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</si>
  <si>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</si>
  <si>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</si>
  <si>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</si>
  <si>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</si>
  <si>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</si>
  <si>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</si>
  <si>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</si>
  <si>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</si>
  <si>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</si>
  <si>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</si>
  <si>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</si>
  <si>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</si>
  <si>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</si>
  <si>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</si>
  <si>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</si>
  <si>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</si>
  <si>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</si>
  <si>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</si>
  <si>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</si>
  <si>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</si>
  <si>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</si>
  <si>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</si>
  <si>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</si>
  <si>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</si>
  <si>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</si>
  <si>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</si>
  <si>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</si>
  <si>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</si>
  <si>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</si>
  <si>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</si>
  <si>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</si>
  <si>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</si>
  <si>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</si>
  <si>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</si>
  <si>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</si>
  <si>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</si>
  <si>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</si>
  <si>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</si>
  <si>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</si>
  <si>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</si>
  <si>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</si>
  <si>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</si>
  <si>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</si>
  <si>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</si>
  <si>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</si>
  <si>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</si>
  <si>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</si>
  <si>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</si>
  <si>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</si>
  <si>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</si>
  <si>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</si>
  <si>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</si>
  <si>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</si>
  <si>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</si>
  <si>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</si>
  <si>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</si>
  <si>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</si>
  <si>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</si>
  <si>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</si>
  <si>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</si>
  <si>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</si>
  <si>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</si>
  <si>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</si>
  <si>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</si>
  <si>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</si>
  <si>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</si>
  <si>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</si>
  <si>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</si>
  <si>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</si>
  <si>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</si>
  <si>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</si>
  <si>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</si>
  <si>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</si>
  <si>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</si>
  <si>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</si>
  <si>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</si>
  <si>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</si>
  <si>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</si>
  <si>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</si>
  <si>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</si>
  <si>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</si>
  <si>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</si>
  <si>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</si>
  <si>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</si>
  <si>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</si>
  <si>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</si>
  <si>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</si>
  <si>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</si>
  <si>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</si>
  <si>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</si>
  <si>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</si>
  <si>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</si>
  <si>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</si>
  <si>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</si>
  <si>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</si>
  <si>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</si>
  <si>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</si>
  <si>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</si>
  <si>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</si>
  <si>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</si>
  <si>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</si>
  <si>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</si>
  <si>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</si>
  <si>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</si>
  <si>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</si>
  <si>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</si>
  <si>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</si>
  <si>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</si>
  <si>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</si>
  <si>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</si>
  <si>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</si>
  <si>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</si>
  <si>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</si>
  <si>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</si>
  <si>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</si>
  <si>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</si>
  <si>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</si>
  <si>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</si>
  <si>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</si>
  <si>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</si>
  <si>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</si>
  <si>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</si>
  <si>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</si>
  <si>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</si>
  <si>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</si>
  <si>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</si>
  <si>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</si>
  <si>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</si>
  <si>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</si>
  <si>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</si>
  <si>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</si>
  <si>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</si>
  <si>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</si>
  <si>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</si>
  <si>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</si>
  <si>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</si>
  <si>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</si>
  <si>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</si>
  <si>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</si>
  <si>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</si>
  <si>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</si>
  <si>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</si>
  <si>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</si>
  <si>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</si>
  <si>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</si>
  <si>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</si>
  <si>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</si>
  <si>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</si>
  <si>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</si>
  <si>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</si>
  <si>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</si>
  <si>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</si>
  <si>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</si>
  <si>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</si>
  <si>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</si>
  <si>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</si>
  <si>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</si>
  <si>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</si>
  <si>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</si>
  <si>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</si>
  <si>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</si>
  <si>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</si>
  <si>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</si>
  <si>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</si>
  <si>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</si>
  <si>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</si>
  <si>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</si>
  <si>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</si>
  <si>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</si>
  <si>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</si>
  <si>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</si>
  <si>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</si>
  <si>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</si>
  <si>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</si>
  <si>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</si>
  <si>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</si>
  <si>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</si>
  <si>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</si>
  <si>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</si>
  <si>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</si>
  <si>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</si>
  <si>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</si>
  <si>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</si>
  <si>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</si>
  <si>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</si>
  <si>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</si>
  <si>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</si>
  <si>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</si>
  <si>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</si>
  <si>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</si>
  <si>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</si>
  <si>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</si>
  <si>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</si>
  <si>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</si>
  <si>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</si>
  <si>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</si>
  <si>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</si>
  <si>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</si>
  <si>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</si>
  <si>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</si>
  <si>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</si>
  <si>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</si>
  <si>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</si>
  <si>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</si>
  <si>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</si>
  <si>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</si>
  <si>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</si>
  <si>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</si>
  <si>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</si>
  <si>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</si>
  <si>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</si>
  <si>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</si>
  <si>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</si>
  <si>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</si>
  <si>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</si>
  <si>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</si>
  <si>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</si>
  <si>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</si>
  <si>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</si>
  <si>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</si>
  <si>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</si>
  <si>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</si>
  <si>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</si>
  <si>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</si>
  <si>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</si>
  <si>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</si>
  <si>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</si>
  <si>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</si>
  <si>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</si>
  <si>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</si>
  <si>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</si>
  <si>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</si>
  <si>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</si>
  <si>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</si>
  <si>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</si>
  <si>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</si>
  <si>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</si>
  <si>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</si>
  <si>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</si>
  <si>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</si>
  <si>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</si>
  <si>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</si>
  <si>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</si>
  <si>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</si>
  <si>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</si>
  <si>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</si>
  <si>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</si>
  <si>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</si>
  <si>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</si>
  <si>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</si>
  <si>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</si>
  <si>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</si>
  <si>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</si>
  <si>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</si>
  <si>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</si>
  <si>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</si>
  <si>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</si>
  <si>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</si>
  <si>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</si>
  <si>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</si>
  <si>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</si>
  <si>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</si>
  <si>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</si>
  <si>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</si>
  <si>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</si>
  <si>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</si>
  <si>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</si>
  <si>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</si>
  <si>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</si>
  <si>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</si>
  <si>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</si>
  <si>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</si>
  <si>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</si>
  <si>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</si>
  <si>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</si>
  <si>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</si>
  <si>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</si>
  <si>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</si>
  <si>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</si>
  <si>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</si>
  <si>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</si>
  <si>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</si>
  <si>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</si>
  <si>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</si>
  <si>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</si>
  <si>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</si>
  <si>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</si>
  <si>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</si>
  <si>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</si>
  <si>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</si>
  <si>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</si>
  <si>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</si>
  <si>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</si>
  <si>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</si>
  <si>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</si>
  <si>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</si>
  <si>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</si>
  <si>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</si>
  <si>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</si>
  <si>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</si>
  <si>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</si>
  <si>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</si>
  <si>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</si>
  <si>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</si>
  <si>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</si>
  <si>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</si>
  <si>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</si>
  <si>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</si>
  <si>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</si>
  <si>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</si>
  <si>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</si>
  <si>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</si>
  <si>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</si>
  <si>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</si>
  <si>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</si>
  <si>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</si>
  <si>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</si>
  <si>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</si>
  <si>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</si>
  <si>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</si>
  <si>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</si>
  <si>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</si>
  <si>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</si>
  <si>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</si>
  <si>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</si>
  <si>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</si>
  <si>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</si>
  <si>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</si>
  <si>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</si>
  <si>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</si>
  <si>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</si>
  <si>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</si>
  <si>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</si>
  <si>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</si>
  <si>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</si>
  <si>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</si>
  <si>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</si>
  <si>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</si>
  <si>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</si>
  <si>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</si>
  <si>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</si>
  <si>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</si>
  <si>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</si>
  <si>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</si>
  <si>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</si>
  <si>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</si>
  <si>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</si>
  <si>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</si>
  <si>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</si>
  <si>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</si>
  <si>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</si>
  <si>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</si>
  <si>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</si>
  <si>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</si>
  <si>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</si>
  <si>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</si>
  <si>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</si>
  <si>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</si>
  <si>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</si>
  <si>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</si>
  <si>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</si>
  <si>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</si>
  <si>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</si>
  <si>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</si>
  <si>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</si>
  <si>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</si>
  <si>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</si>
  <si>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</si>
  <si>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</si>
  <si>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</si>
  <si>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</si>
  <si>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</si>
  <si>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</si>
  <si>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</si>
  <si>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</si>
  <si>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</si>
  <si>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</si>
  <si>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</si>
  <si>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</si>
  <si>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</si>
  <si>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</si>
  <si>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</si>
  <si>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</si>
  <si>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</si>
  <si>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</si>
  <si>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</si>
  <si>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</si>
  <si>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</si>
  <si>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</si>
  <si>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</si>
  <si>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</si>
  <si>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</si>
  <si>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</si>
  <si>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</si>
  <si>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</si>
  <si>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</si>
  <si>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</si>
  <si>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</si>
  <si>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</si>
  <si>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</si>
  <si>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</si>
  <si>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</si>
  <si>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</si>
  <si>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</si>
  <si>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</si>
  <si>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</si>
  <si>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</si>
  <si>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</si>
  <si>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</si>
  <si>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</si>
  <si>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</si>
  <si>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</si>
  <si>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</si>
  <si>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</si>
  <si>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</si>
  <si>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</si>
  <si>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</si>
  <si>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</si>
  <si>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</si>
  <si>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</si>
  <si>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</si>
  <si>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</si>
  <si>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</si>
  <si>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</si>
  <si>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</si>
  <si>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</si>
  <si>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</si>
  <si>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</si>
  <si>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</si>
  <si>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</si>
  <si>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</si>
  <si>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</si>
  <si>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</si>
  <si>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</si>
  <si>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</si>
  <si>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</si>
  <si>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</si>
  <si>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</si>
  <si>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</si>
  <si>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</si>
  <si>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</si>
  <si>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</si>
  <si>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</si>
  <si>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</si>
  <si>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</si>
  <si>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</si>
  <si>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</si>
  <si>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</si>
  <si>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</si>
  <si>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</si>
  <si>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</si>
  <si>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</si>
  <si>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</si>
  <si>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</si>
  <si>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</si>
  <si>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</si>
  <si>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</si>
  <si>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</si>
  <si>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</si>
  <si>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</si>
  <si>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</si>
  <si>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</si>
  <si>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</si>
  <si>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</si>
  <si>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</si>
  <si>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</si>
  <si>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</si>
  <si>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</si>
  <si>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</si>
  <si>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</si>
  <si>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</si>
  <si>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</si>
  <si>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</si>
  <si>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</si>
  <si>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</si>
  <si>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</si>
  <si>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</si>
  <si>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</si>
  <si>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</si>
  <si>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</si>
  <si>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</si>
  <si>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</si>
  <si>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</si>
  <si>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</si>
  <si>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</si>
  <si>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</si>
  <si>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</si>
  <si>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</si>
  <si>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</si>
  <si>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</si>
  <si>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</si>
  <si>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</si>
  <si>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</si>
  <si>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</si>
  <si>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</si>
  <si>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</si>
  <si>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</si>
  <si>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</si>
  <si>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</si>
  <si>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</si>
  <si>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</si>
  <si>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</si>
  <si>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</si>
  <si>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</si>
  <si>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</si>
  <si>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</si>
  <si>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</si>
  <si>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</si>
  <si>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</si>
  <si>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</si>
  <si>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</si>
  <si>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</si>
  <si>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</si>
  <si>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</si>
  <si>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</si>
  <si>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</si>
  <si>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</si>
  <si>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</si>
  <si>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</si>
  <si>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</si>
  <si>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</si>
  <si>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</si>
  <si>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</si>
  <si>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</si>
  <si>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</si>
  <si>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</si>
  <si>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</si>
  <si>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</si>
  <si>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</si>
  <si>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</si>
  <si>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</si>
  <si>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</si>
  <si>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</si>
  <si>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</si>
  <si>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</si>
  <si>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</si>
  <si>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</si>
  <si>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</si>
  <si>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</si>
  <si>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</si>
  <si>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</si>
  <si>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</si>
  <si>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</si>
  <si>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</si>
  <si>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</si>
  <si>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</si>
  <si>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</si>
  <si>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</si>
  <si>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</si>
  <si>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</si>
  <si>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</si>
  <si>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</si>
  <si>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</si>
  <si>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</si>
  <si>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</si>
  <si>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</si>
  <si>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</si>
  <si>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</si>
  <si>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</si>
  <si>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</si>
  <si>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</si>
  <si>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</si>
  <si>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</si>
  <si>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</si>
  <si>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</si>
  <si>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</si>
  <si>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</si>
  <si>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</si>
  <si>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</si>
  <si>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</si>
  <si>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</si>
  <si>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</si>
  <si>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</si>
  <si>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</si>
  <si>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</si>
  <si>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</si>
  <si>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</si>
  <si>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</si>
  <si>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</si>
  <si>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</si>
  <si>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</si>
  <si>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</si>
  <si>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</si>
  <si>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</si>
  <si>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</si>
  <si>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</si>
  <si>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</si>
  <si>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</si>
  <si>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</si>
  <si>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</si>
  <si>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</si>
  <si>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</si>
  <si>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</si>
  <si>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</si>
  <si>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</si>
  <si>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</si>
  <si>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</si>
  <si>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</si>
  <si>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</si>
  <si>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</si>
  <si>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</si>
  <si>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</si>
  <si>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</si>
  <si>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</si>
  <si>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</si>
  <si>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</si>
  <si>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</si>
  <si>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</si>
  <si>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</si>
  <si>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</si>
  <si>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</si>
  <si>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</si>
  <si>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</si>
  <si>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</si>
  <si>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</si>
  <si>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</si>
  <si>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</si>
  <si>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</si>
  <si>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</si>
  <si>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</si>
  <si>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</si>
  <si>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</si>
  <si>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</si>
  <si>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</si>
  <si>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</si>
  <si>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</si>
  <si>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</si>
  <si>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</si>
  <si>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</si>
  <si>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</si>
  <si>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</si>
  <si>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</si>
  <si>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</si>
  <si>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</si>
  <si>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</si>
  <si>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</si>
  <si>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</si>
  <si>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</si>
  <si>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</si>
  <si>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</si>
  <si>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</si>
  <si>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</si>
  <si>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</si>
  <si>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</si>
  <si>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</si>
  <si>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</si>
  <si>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</si>
  <si>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</si>
  <si>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</si>
  <si>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</si>
  <si>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</si>
  <si>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</si>
  <si>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</si>
  <si>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</si>
  <si>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</si>
  <si>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</si>
  <si>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</si>
  <si>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</si>
  <si>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</si>
  <si>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</si>
  <si>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</si>
  <si>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</si>
  <si>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</si>
  <si>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</si>
  <si>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</si>
  <si>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</si>
  <si>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</si>
  <si>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</si>
  <si>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</si>
  <si>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</si>
  <si>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</si>
  <si>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</si>
  <si>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</si>
  <si>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</si>
  <si>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</si>
  <si>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</si>
  <si>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</si>
  <si>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</si>
  <si>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</si>
  <si>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</si>
  <si>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</si>
  <si>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</si>
  <si>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</si>
  <si>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</si>
  <si>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</si>
  <si>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</si>
  <si>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</si>
  <si>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</si>
  <si>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</si>
  <si>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</si>
  <si>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</si>
  <si>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</si>
  <si>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</si>
  <si>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</si>
  <si>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</si>
  <si>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</si>
  <si>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</si>
  <si>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</si>
  <si>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</si>
  <si>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</si>
  <si>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</si>
  <si>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</si>
  <si>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</si>
  <si>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</si>
  <si>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</si>
  <si>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</si>
  <si>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</si>
  <si>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</si>
  <si>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</si>
  <si>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</si>
  <si>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</si>
  <si>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</si>
  <si>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</si>
  <si>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</si>
  <si>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</si>
  <si>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</si>
  <si>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</si>
  <si>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</si>
  <si>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</si>
  <si>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</si>
  <si>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</si>
  <si>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</si>
  <si>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</si>
  <si>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</si>
  <si>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</si>
  <si>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</si>
  <si>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</si>
  <si>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</si>
  <si>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</si>
  <si>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</si>
  <si>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</si>
  <si>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</si>
  <si>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</si>
  <si>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</si>
  <si>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</si>
  <si>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</si>
  <si>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</si>
  <si>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</si>
  <si>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</si>
  <si>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</si>
  <si>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</si>
  <si>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</si>
  <si>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</si>
  <si>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</si>
  <si>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</si>
  <si>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</si>
  <si>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</si>
  <si>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</si>
  <si>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</si>
  <si>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</si>
  <si>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</si>
  <si>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</si>
  <si>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</si>
  <si>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</si>
  <si>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</si>
  <si>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</si>
  <si>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</si>
  <si>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</si>
  <si>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</si>
  <si>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</si>
  <si>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</si>
  <si>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</si>
  <si>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</si>
  <si>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</si>
  <si>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</si>
  <si>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</si>
  <si>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</si>
  <si>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</si>
  <si>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</si>
  <si>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</si>
  <si>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</si>
  <si>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</si>
  <si>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</si>
  <si>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</si>
  <si>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</si>
  <si>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</si>
  <si>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</si>
  <si>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</si>
  <si>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</si>
  <si>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</si>
  <si>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</si>
  <si>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</si>
  <si>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</si>
  <si>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</si>
  <si>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</si>
  <si>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</si>
  <si>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</si>
  <si>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</si>
  <si>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</si>
  <si>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</si>
  <si>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</si>
  <si>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</si>
  <si>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</si>
  <si>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</si>
  <si>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</si>
  <si>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</si>
  <si>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</si>
  <si>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</si>
  <si>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</si>
  <si>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</si>
  <si>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</si>
  <si>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</si>
  <si>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</si>
  <si>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</si>
  <si>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</si>
  <si>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</si>
  <si>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</si>
  <si>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</si>
  <si>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</si>
  <si>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</si>
  <si>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</si>
  <si>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</si>
  <si>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</si>
  <si>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</si>
  <si>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</si>
  <si>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</si>
  <si>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</si>
  <si>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</si>
  <si>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</si>
  <si>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</si>
  <si>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</si>
  <si>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</si>
  <si>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</si>
  <si>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</si>
  <si>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</si>
  <si>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</si>
  <si>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</si>
  <si>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</si>
  <si>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</si>
  <si>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</si>
  <si>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</si>
  <si>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</si>
  <si>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</si>
  <si>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</si>
  <si>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</si>
  <si>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</si>
  <si>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</si>
  <si>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</si>
  <si>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</si>
  <si>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</si>
  <si>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</si>
  <si>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</si>
  <si>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</si>
  <si>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</si>
  <si>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</si>
  <si>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</si>
  <si>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</si>
  <si>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</si>
  <si>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</si>
  <si>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</si>
  <si>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</si>
  <si>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</si>
  <si>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</si>
  <si>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</si>
  <si>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</si>
  <si>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</si>
  <si>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</si>
  <si>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</si>
  <si>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</si>
  <si>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</si>
  <si>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</si>
  <si>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</si>
  <si>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</si>
  <si>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</si>
  <si>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</si>
  <si>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</si>
  <si>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</si>
  <si>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</si>
  <si>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</si>
  <si>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</si>
  <si>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</si>
  <si>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</si>
  <si>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</si>
  <si>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</si>
  <si>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</si>
  <si>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</si>
  <si>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</si>
  <si>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</si>
  <si>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</si>
  <si>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</si>
  <si>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</si>
  <si>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</si>
  <si>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</si>
  <si>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</si>
  <si>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</si>
  <si>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</si>
  <si>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</si>
  <si>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</si>
  <si>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</si>
  <si>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</si>
  <si>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</si>
  <si>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</si>
  <si>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</si>
  <si>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</si>
  <si>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</si>
  <si>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</si>
  <si>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</si>
  <si>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</si>
  <si>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</si>
  <si>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</si>
  <si>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</si>
  <si>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</si>
  <si>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</si>
  <si>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</si>
  <si>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</si>
  <si>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</si>
  <si>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</si>
  <si>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</si>
  <si>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</si>
  <si>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</si>
  <si>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</si>
  <si>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</si>
  <si>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</si>
  <si>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</si>
  <si>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</si>
  <si>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</si>
  <si>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</si>
  <si>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</si>
  <si>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</si>
  <si>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</si>
  <si>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</si>
  <si>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</si>
  <si>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</si>
  <si>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</si>
  <si>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</si>
  <si>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</si>
  <si>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</si>
  <si>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</si>
  <si>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</si>
  <si>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</si>
  <si>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</si>
  <si>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</si>
  <si>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</si>
  <si>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</si>
  <si>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</si>
  <si>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</si>
  <si>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</si>
  <si>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</si>
  <si>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</si>
  <si>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</si>
  <si>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</si>
  <si>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</si>
  <si>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</si>
  <si>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</si>
  <si>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</si>
  <si>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</si>
  <si>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</si>
  <si>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</si>
  <si>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</si>
  <si>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</si>
  <si>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</si>
  <si>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</si>
  <si>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</si>
  <si>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</si>
  <si>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</si>
  <si>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</si>
  <si>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</si>
  <si>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</si>
  <si>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</si>
  <si>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</si>
  <si>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</si>
  <si>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</si>
  <si>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</si>
  <si>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</si>
  <si>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</si>
  <si>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</si>
  <si>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</si>
  <si>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</si>
  <si>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</si>
  <si>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</si>
  <si>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</si>
  <si>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</si>
  <si>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</si>
  <si>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</si>
  <si>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</si>
  <si>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</si>
  <si>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</si>
  <si>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</si>
  <si>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</si>
  <si>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</si>
  <si>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</si>
  <si>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</si>
  <si>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</si>
  <si>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</si>
  <si>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</si>
  <si>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</si>
  <si>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</si>
  <si>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</si>
  <si>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</si>
  <si>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</si>
  <si>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</si>
  <si>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</si>
  <si>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</si>
  <si>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</si>
  <si>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</si>
  <si>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</si>
  <si>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</si>
  <si>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</si>
  <si>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</si>
  <si>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</si>
  <si>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</si>
  <si>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</si>
  <si>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</si>
  <si>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</si>
  <si>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</si>
  <si>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</si>
  <si>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</si>
  <si>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</si>
  <si>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</si>
  <si>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</si>
  <si>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</si>
  <si>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</si>
  <si>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</si>
  <si>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</si>
  <si>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</si>
  <si>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</si>
  <si>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</si>
  <si>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</si>
  <si>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</si>
  <si>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</si>
  <si>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</si>
  <si>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</si>
  <si>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</si>
  <si>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</si>
  <si>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</si>
  <si>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</si>
  <si>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</si>
  <si>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</si>
  <si>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</si>
  <si>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</si>
  <si>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</si>
  <si>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</si>
  <si>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</si>
  <si>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</si>
  <si>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</si>
  <si>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</si>
  <si>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</si>
  <si>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</si>
  <si>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</si>
  <si>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</si>
  <si>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</si>
  <si>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</si>
  <si>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</si>
  <si>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</si>
  <si>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</si>
  <si>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</si>
  <si>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</si>
  <si>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</si>
  <si>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</si>
  <si>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</si>
  <si>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</si>
  <si>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</si>
  <si>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</si>
  <si>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</si>
  <si>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</si>
  <si>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</si>
  <si>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</si>
  <si>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</si>
  <si>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</si>
  <si>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</si>
  <si>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</si>
  <si>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</si>
  <si>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</si>
  <si>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</si>
  <si>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</si>
  <si>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</si>
  <si>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</si>
  <si>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</si>
  <si>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</si>
  <si>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</si>
  <si>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</si>
  <si>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</si>
  <si>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</si>
  <si>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</si>
  <si>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</si>
  <si>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</si>
  <si>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</si>
  <si>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</si>
  <si>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</si>
  <si>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</si>
  <si>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</si>
  <si>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</si>
  <si>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</si>
  <si>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</si>
  <si>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</si>
  <si>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</si>
  <si>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</si>
  <si>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</si>
  <si>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</si>
  <si>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</si>
  <si>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</si>
  <si>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</si>
  <si>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</si>
  <si>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</si>
  <si>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</si>
  <si>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</si>
  <si>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</si>
  <si>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</si>
  <si>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</si>
  <si>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</si>
  <si>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</si>
  <si>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</si>
  <si>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</si>
  <si>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</si>
  <si>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</si>
  <si>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</si>
  <si>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</si>
  <si>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</si>
  <si>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</si>
  <si>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</si>
  <si>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</si>
  <si>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</si>
  <si>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</si>
  <si>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</si>
  <si>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</si>
  <si>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</si>
  <si>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</si>
  <si>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</si>
  <si>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</si>
  <si>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</si>
  <si>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</si>
  <si>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</si>
  <si>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</si>
  <si>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</si>
  <si>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</si>
  <si>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</si>
  <si>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</si>
  <si>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</si>
  <si>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</si>
  <si>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</si>
  <si>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</si>
  <si>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</si>
  <si>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</si>
  <si>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</si>
  <si>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</si>
  <si>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</si>
  <si>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</si>
  <si>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</si>
  <si>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</si>
  <si>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</si>
  <si>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</si>
  <si>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</si>
  <si>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</si>
  <si>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</si>
  <si>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</si>
  <si>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</si>
  <si>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</si>
  <si>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</si>
  <si>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</si>
  <si>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</si>
  <si>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</si>
  <si>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</si>
  <si>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</si>
  <si>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</si>
  <si>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</si>
  <si>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</si>
  <si>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</si>
  <si>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</si>
  <si>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</si>
  <si>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</si>
  <si>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</si>
  <si>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</si>
  <si>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</si>
  <si>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</si>
  <si>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</si>
  <si>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</si>
  <si>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</si>
  <si>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</si>
  <si>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</si>
  <si>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</si>
  <si>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</si>
  <si>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</si>
  <si>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</si>
  <si>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</si>
  <si>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</si>
  <si>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</si>
  <si>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</si>
  <si>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</si>
  <si>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</si>
  <si>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</si>
  <si>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</si>
  <si>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</si>
  <si>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</si>
  <si>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</si>
  <si>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</si>
  <si>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</si>
  <si>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</si>
  <si>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</si>
  <si>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</si>
  <si>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</si>
  <si>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</si>
  <si>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</si>
  <si>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</si>
  <si>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</si>
  <si>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</si>
  <si>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</si>
  <si>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</si>
  <si>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</si>
  <si>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</si>
  <si>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</si>
  <si>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</si>
  <si>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</si>
  <si>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</si>
  <si>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</si>
  <si>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</si>
  <si>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</si>
  <si>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</si>
  <si>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</si>
  <si>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</si>
  <si>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</si>
  <si>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</si>
  <si>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</si>
  <si>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</si>
  <si>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</si>
  <si>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</si>
  <si>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</si>
  <si>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</si>
  <si>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</si>
  <si>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</si>
  <si>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</si>
  <si>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</si>
  <si>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</si>
  <si>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</si>
  <si>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</si>
  <si>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</si>
  <si>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</si>
  <si>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</si>
  <si>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</si>
  <si>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</si>
  <si>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</si>
  <si>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</si>
  <si>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</si>
  <si>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</si>
  <si>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</si>
  <si>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</si>
  <si>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</si>
  <si>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</si>
  <si>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</si>
  <si>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</si>
  <si>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</si>
  <si>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</si>
  <si>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</si>
  <si>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</si>
  <si>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</si>
  <si>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</si>
  <si>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</si>
  <si>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</si>
  <si>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</si>
  <si>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</si>
  <si>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</si>
  <si>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</si>
  <si>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</si>
  <si>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</si>
  <si>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</si>
  <si>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</si>
  <si>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</si>
  <si>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</si>
  <si>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</si>
  <si>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</si>
  <si>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</si>
  <si>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</si>
  <si>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</si>
  <si>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</si>
  <si>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</si>
  <si>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</si>
  <si>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</si>
  <si>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</si>
  <si>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</si>
  <si>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</si>
  <si>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</si>
  <si>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</si>
  <si>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</si>
  <si>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</si>
  <si>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</si>
  <si>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</si>
  <si>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</si>
  <si>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</si>
  <si>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</si>
  <si>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</si>
  <si>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</si>
  <si>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</si>
  <si>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</si>
  <si>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</si>
  <si>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</si>
  <si>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</si>
  <si>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</si>
  <si>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</si>
  <si>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</si>
  <si>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</si>
  <si>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</si>
  <si>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</si>
  <si>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</si>
  <si>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</si>
  <si>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</si>
  <si>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</si>
  <si>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</si>
  <si>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</si>
  <si>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</si>
  <si>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</si>
  <si>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</si>
  <si>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</si>
  <si>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</si>
  <si>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</si>
  <si>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</si>
  <si>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</si>
  <si>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</si>
  <si>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</si>
  <si>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</si>
  <si>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</si>
  <si>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</si>
  <si>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</si>
  <si>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</si>
  <si>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</si>
  <si>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</si>
  <si>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</si>
  <si>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</si>
  <si>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</si>
  <si>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</si>
  <si>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</si>
  <si>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</si>
  <si>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</si>
  <si>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</si>
  <si>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</si>
  <si>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</si>
  <si>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</si>
  <si>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</si>
  <si>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</si>
  <si>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</si>
  <si>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</si>
  <si>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</si>
  <si>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</si>
  <si>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</si>
  <si>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</si>
  <si>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</si>
  <si>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</si>
  <si>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</si>
  <si>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</si>
  <si>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</si>
  <si>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</si>
  <si>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</si>
  <si>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</si>
  <si>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</si>
  <si>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</si>
  <si>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</si>
  <si>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</si>
  <si>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</si>
  <si>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</si>
  <si>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</si>
  <si>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</si>
  <si>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</si>
  <si>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</si>
  <si>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</si>
  <si>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</si>
  <si>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</si>
  <si>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</si>
  <si>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</si>
  <si>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</si>
  <si>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</si>
  <si>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</si>
  <si>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</si>
  <si>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</si>
  <si>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</si>
  <si>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</si>
  <si>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</si>
  <si>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</si>
  <si>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</si>
  <si>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</si>
  <si>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</si>
  <si>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</si>
  <si>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</si>
  <si>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</si>
  <si>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</si>
  <si>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</si>
  <si>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</si>
  <si>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</si>
  <si>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</si>
  <si>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</si>
  <si>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</si>
  <si>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</si>
  <si>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</si>
  <si>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</si>
  <si>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</si>
  <si>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</si>
  <si>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</si>
  <si>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</si>
  <si>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</si>
  <si>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</si>
  <si>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</si>
  <si>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</si>
  <si>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</si>
  <si>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</si>
  <si>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</si>
  <si>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</si>
  <si>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</si>
  <si>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</si>
  <si>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</si>
  <si>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</si>
  <si>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</si>
  <si>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</si>
  <si>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</si>
  <si>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</si>
  <si>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</si>
  <si>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</si>
  <si>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</si>
  <si>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</si>
  <si>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</si>
  <si>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</si>
  <si>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</si>
  <si>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</si>
  <si>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</si>
  <si>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</si>
  <si>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</si>
  <si>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</si>
  <si>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</si>
  <si>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</si>
  <si>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</si>
  <si>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</si>
  <si>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</si>
  <si>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</si>
  <si>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</si>
  <si>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</si>
  <si>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</si>
  <si>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</si>
  <si>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</si>
  <si>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</si>
  <si>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</si>
  <si>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</si>
  <si>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</si>
  <si>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</si>
  <si>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</si>
  <si>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</si>
  <si>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</si>
  <si>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</si>
  <si>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</si>
  <si>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</si>
  <si>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</si>
  <si>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</si>
  <si>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</si>
  <si>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</si>
  <si>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</si>
  <si>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</si>
  <si>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</si>
  <si>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</si>
  <si>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</si>
  <si>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</si>
  <si>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</si>
  <si>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</si>
  <si>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</si>
  <si>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</si>
  <si>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</si>
  <si>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</si>
  <si>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</si>
  <si>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</si>
  <si>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</si>
  <si>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</si>
  <si>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</si>
  <si>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</si>
  <si>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</si>
  <si>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</si>
  <si>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</si>
  <si>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</si>
  <si>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</si>
  <si>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</si>
  <si>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</si>
  <si>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</si>
  <si>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</si>
  <si>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</si>
  <si>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</si>
  <si>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</si>
  <si>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</si>
  <si>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</si>
  <si>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</si>
  <si>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</si>
  <si>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</si>
  <si>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</si>
  <si>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</si>
  <si>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</si>
  <si>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</si>
  <si>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</si>
  <si>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</si>
  <si>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</si>
  <si>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</si>
  <si>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</si>
  <si>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</si>
  <si>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</si>
  <si>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</si>
  <si>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</si>
  <si>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</si>
  <si>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</si>
  <si>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</si>
  <si>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</si>
  <si>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</si>
  <si>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</si>
  <si>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</si>
  <si>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</si>
  <si>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</si>
  <si>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</si>
  <si>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</si>
  <si>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</si>
  <si>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</si>
  <si>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</si>
  <si>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</si>
  <si>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</si>
  <si>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</si>
  <si>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</si>
  <si>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</si>
  <si>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</si>
  <si>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</si>
  <si>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</si>
  <si>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</si>
  <si>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</si>
  <si>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</si>
  <si>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</si>
  <si>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</si>
  <si>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</si>
  <si>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</si>
  <si>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</si>
  <si>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</si>
  <si>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</si>
  <si>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</si>
  <si>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</si>
  <si>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</si>
  <si>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</si>
  <si>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</si>
  <si>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</si>
  <si>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</si>
  <si>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</si>
  <si>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</si>
  <si>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</si>
  <si>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</si>
  <si>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</si>
  <si>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</si>
  <si>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</si>
  <si>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</si>
  <si>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</si>
  <si>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</si>
  <si>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</si>
  <si>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</si>
  <si>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</si>
  <si>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</si>
  <si>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</si>
  <si>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</si>
  <si>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</si>
  <si>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</si>
  <si>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</si>
  <si>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</si>
  <si>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</si>
  <si>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</si>
  <si>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</si>
  <si>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</si>
  <si>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</si>
  <si>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</si>
  <si>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</si>
  <si>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</si>
  <si>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</si>
  <si>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</si>
  <si>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</si>
  <si>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</si>
  <si>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</si>
  <si>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</si>
  <si>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</si>
  <si>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</si>
  <si>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</si>
  <si>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</si>
  <si>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</si>
  <si>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</si>
  <si>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</si>
  <si>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</si>
  <si>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</si>
  <si>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</si>
  <si>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</si>
  <si>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</si>
  <si>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</si>
  <si>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</si>
  <si>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</si>
  <si>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</si>
  <si>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</si>
  <si>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</si>
  <si>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</si>
  <si>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</si>
  <si>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</si>
  <si>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</si>
  <si>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</si>
  <si>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</si>
  <si>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</si>
  <si>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</si>
  <si>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</si>
  <si>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</si>
  <si>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</si>
  <si>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</si>
  <si>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</si>
  <si>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</si>
  <si>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</si>
  <si>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</si>
  <si>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</si>
  <si>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</si>
  <si>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</si>
  <si>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</si>
  <si>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</si>
  <si>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</si>
  <si>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</si>
  <si>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</si>
  <si>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</si>
  <si>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</si>
  <si>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</si>
  <si>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</si>
  <si>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</si>
  <si>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</si>
  <si>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</si>
  <si>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</si>
  <si>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</si>
  <si>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</si>
  <si>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</si>
  <si>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</si>
  <si>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</si>
  <si>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</si>
  <si>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</si>
  <si>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</si>
  <si>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</si>
  <si>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</si>
  <si>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</si>
  <si>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</si>
  <si>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</si>
  <si>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</si>
  <si>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</si>
  <si>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</si>
  <si>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</si>
  <si>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</si>
  <si>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</si>
  <si>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</si>
  <si>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</si>
  <si>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</si>
  <si>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</si>
  <si>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</si>
  <si>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</si>
  <si>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</si>
  <si>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</si>
  <si>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</si>
  <si>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</si>
  <si>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</si>
  <si>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</si>
  <si>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</si>
  <si>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</si>
  <si>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</si>
  <si>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</si>
  <si>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</si>
  <si>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</si>
  <si>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</si>
  <si>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</si>
  <si>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</si>
  <si>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</si>
  <si>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</si>
  <si>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</si>
  <si>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</si>
  <si>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</si>
  <si>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</si>
  <si>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</si>
  <si>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</si>
  <si>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</si>
  <si>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</si>
  <si>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</si>
  <si>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</si>
  <si>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</si>
  <si>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</si>
  <si>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</si>
  <si>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</si>
  <si>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</si>
  <si>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</si>
  <si>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</si>
  <si>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</si>
  <si>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</si>
  <si>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</si>
  <si>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</si>
  <si>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</si>
  <si>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</si>
  <si>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</si>
  <si>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</si>
  <si>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</si>
  <si>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</si>
  <si>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</si>
  <si>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</si>
  <si>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</si>
  <si>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</si>
  <si>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</si>
  <si>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</si>
  <si>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</si>
  <si>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</si>
  <si>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</si>
  <si>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</si>
  <si>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</si>
  <si>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</si>
  <si>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</si>
  <si>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</si>
  <si>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</si>
  <si>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</si>
  <si>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</si>
  <si>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</si>
  <si>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</si>
  <si>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</si>
  <si>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</si>
  <si>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</si>
  <si>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</si>
  <si>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</si>
  <si>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</si>
  <si>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</si>
  <si>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</si>
  <si>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</si>
  <si>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</si>
  <si>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</si>
  <si>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</si>
  <si>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</si>
  <si>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</si>
  <si>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</si>
  <si>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</si>
  <si>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</si>
  <si>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</si>
  <si>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</si>
  <si>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</si>
  <si>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</si>
  <si>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</si>
  <si>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</si>
  <si>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</si>
  <si>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</si>
  <si>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</si>
  <si>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</si>
  <si>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</si>
  <si>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</si>
  <si>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</si>
  <si>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</si>
  <si>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</si>
  <si>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</si>
  <si>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</si>
  <si>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</si>
  <si>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</si>
  <si>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</si>
  <si>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</si>
  <si>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</si>
  <si>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</si>
  <si>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</si>
  <si>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</si>
  <si>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</si>
  <si>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</si>
  <si>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</si>
  <si>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</si>
  <si>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</si>
  <si>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</si>
  <si>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</si>
  <si>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</si>
  <si>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</si>
  <si>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</si>
  <si>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</si>
  <si>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</si>
  <si>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</si>
  <si>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</si>
  <si>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</si>
  <si>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</si>
  <si>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</si>
  <si>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</si>
  <si>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</si>
  <si>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</si>
  <si>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</si>
  <si>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</si>
  <si>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</si>
  <si>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</si>
  <si>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</si>
  <si>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</si>
  <si>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</si>
  <si>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</si>
  <si>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</si>
  <si>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</si>
  <si>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</si>
  <si>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</si>
  <si>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</si>
  <si>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</si>
  <si>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</si>
  <si>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</si>
  <si>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</si>
  <si>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</si>
  <si>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</si>
  <si>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</si>
  <si>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</si>
  <si>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</si>
  <si>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</si>
  <si>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</si>
  <si>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</si>
  <si>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</si>
  <si>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</si>
  <si>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</si>
  <si>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</si>
  <si>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</si>
  <si>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</si>
  <si>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</si>
  <si>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</si>
  <si>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</si>
  <si>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</si>
  <si>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</si>
  <si>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</si>
  <si>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</si>
  <si>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</si>
  <si>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</si>
  <si>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</si>
  <si>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</si>
  <si>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</si>
  <si>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</si>
  <si>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</si>
  <si>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</si>
  <si>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</si>
  <si>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</si>
  <si>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</si>
  <si>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</si>
  <si>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</si>
  <si>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</si>
  <si>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</si>
  <si>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</si>
  <si>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</si>
  <si>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</si>
  <si>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</si>
  <si>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</si>
  <si>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</si>
  <si>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</si>
  <si>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</si>
  <si>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</si>
  <si>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</si>
  <si>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</si>
  <si>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</si>
  <si>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</si>
  <si>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</si>
  <si>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</si>
  <si>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</si>
  <si>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</si>
  <si>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</si>
  <si>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</si>
  <si>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</si>
  <si>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</si>
  <si>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</si>
  <si>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</si>
  <si>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</si>
  <si>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</si>
  <si>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</si>
  <si>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</si>
  <si>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</si>
  <si>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</si>
  <si>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</si>
  <si>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</si>
  <si>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</si>
  <si>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</si>
  <si>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</si>
  <si>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</si>
  <si>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</si>
  <si>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</si>
  <si>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</si>
  <si>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</si>
  <si>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</si>
  <si>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</si>
  <si>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</si>
  <si>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</si>
  <si>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</si>
  <si>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</si>
  <si>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</si>
  <si>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</si>
  <si>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</si>
  <si>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</si>
  <si>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</si>
  <si>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</si>
  <si>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</si>
  <si>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</si>
  <si>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</si>
  <si>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</si>
  <si>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</si>
  <si>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</si>
  <si>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</si>
  <si>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</si>
  <si>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</si>
  <si>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</si>
  <si>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</si>
  <si>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</si>
  <si>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</si>
  <si>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</si>
  <si>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</si>
  <si>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</si>
  <si>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</si>
  <si>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</si>
  <si>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</si>
  <si>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</si>
  <si>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</si>
  <si>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</si>
  <si>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</si>
  <si>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</si>
  <si>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</si>
  <si>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</si>
  <si>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</si>
  <si>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</si>
  <si>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</si>
  <si>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</si>
  <si>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</si>
  <si>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</si>
  <si>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</si>
  <si>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</si>
  <si>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</si>
  <si>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</si>
  <si>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</si>
  <si>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</si>
  <si>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</si>
  <si>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</si>
  <si>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</si>
  <si>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</si>
  <si>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</si>
  <si>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</si>
  <si>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</si>
  <si>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</si>
  <si>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</si>
  <si>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</si>
  <si>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</si>
  <si>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</si>
  <si>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</si>
  <si>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</si>
  <si>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</si>
  <si>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</si>
  <si>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</si>
  <si>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</si>
  <si>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</si>
  <si>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</si>
  <si>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</si>
  <si>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</si>
  <si>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</si>
  <si>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</si>
  <si>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</si>
  <si>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</si>
  <si>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</si>
  <si>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</si>
  <si>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</si>
  <si>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</si>
  <si>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</si>
  <si>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</si>
  <si>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</si>
  <si>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</si>
  <si>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</si>
  <si>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</si>
  <si>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</si>
  <si>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</si>
  <si>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</si>
  <si>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</si>
  <si>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</si>
  <si>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</si>
  <si>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</si>
  <si>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</si>
  <si>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</si>
  <si>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</si>
  <si>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</si>
  <si>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</si>
  <si>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</si>
  <si>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</si>
  <si>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</si>
  <si>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</si>
  <si>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</si>
  <si>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</si>
  <si>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</si>
  <si>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</si>
  <si>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</si>
  <si>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</si>
  <si>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</si>
  <si>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</si>
  <si>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</si>
  <si>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</si>
  <si>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</si>
  <si>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</si>
  <si>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</si>
  <si>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</si>
  <si>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</si>
  <si>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</si>
  <si>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</si>
  <si>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</si>
  <si>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</si>
  <si>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</si>
  <si>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</si>
  <si>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</si>
  <si>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</si>
  <si>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</si>
  <si>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</si>
  <si>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</si>
  <si>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</si>
  <si>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</si>
  <si>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</si>
  <si>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</si>
  <si>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</si>
  <si>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</si>
  <si>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</si>
  <si>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</si>
  <si>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</si>
  <si>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</si>
  <si>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</si>
  <si>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</si>
  <si>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</si>
  <si>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</si>
  <si>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</si>
  <si>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</si>
  <si>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</si>
  <si>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</si>
  <si>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</si>
  <si>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</si>
  <si>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</si>
  <si>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</si>
  <si>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</si>
  <si>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</si>
  <si>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</si>
  <si>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</si>
  <si>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</si>
  <si>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</si>
  <si>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</si>
  <si>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</si>
  <si>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</si>
  <si>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</si>
  <si>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</si>
  <si>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</si>
  <si>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</si>
  <si>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</si>
  <si>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</si>
  <si>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</si>
  <si>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</si>
  <si>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</si>
  <si>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</si>
  <si>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</si>
  <si>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</si>
  <si>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</si>
  <si>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</si>
  <si>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</si>
  <si>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</si>
  <si>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</si>
  <si>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</si>
  <si>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</si>
  <si>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</si>
  <si>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</si>
  <si>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</si>
  <si>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</si>
  <si>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</si>
  <si>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</si>
  <si>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</si>
  <si>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</si>
  <si>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</si>
  <si>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</si>
  <si>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</si>
  <si>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</si>
  <si>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</si>
  <si>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</si>
  <si>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</si>
  <si>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</si>
  <si>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</si>
  <si>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</si>
  <si>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</si>
  <si>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</si>
  <si>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</si>
  <si>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</si>
  <si>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</si>
  <si>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</si>
  <si>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</si>
  <si>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</si>
  <si>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</si>
  <si>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</si>
  <si>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</si>
  <si>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</si>
  <si>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</si>
  <si>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</si>
  <si>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</si>
  <si>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</si>
  <si>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</si>
  <si>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</si>
  <si>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</si>
  <si>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</si>
  <si>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</si>
  <si>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</si>
  <si>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</si>
  <si>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</si>
  <si>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</si>
  <si>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</si>
  <si>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</si>
  <si>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</si>
  <si>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</si>
  <si>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</si>
  <si>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</si>
  <si>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</si>
  <si>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</si>
  <si>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</si>
  <si>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</si>
  <si>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</si>
  <si>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</si>
  <si>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</si>
  <si>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</si>
  <si>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</si>
  <si>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</si>
  <si>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</si>
  <si>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</si>
  <si>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</si>
  <si>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</si>
  <si>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</si>
  <si>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</si>
  <si>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</si>
  <si>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</si>
  <si>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</si>
  <si>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</si>
  <si>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</si>
  <si>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</si>
  <si>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</si>
  <si>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</si>
  <si>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</si>
  <si>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</si>
  <si>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</si>
  <si>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</si>
  <si>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</si>
  <si>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</si>
  <si>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</si>
  <si>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</si>
  <si>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</si>
  <si>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</si>
  <si>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</si>
  <si>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</si>
  <si>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</si>
  <si>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</si>
  <si>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</si>
  <si>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</si>
  <si>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</si>
  <si>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</si>
  <si>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</si>
  <si>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</si>
  <si>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</si>
  <si>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</si>
  <si>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</si>
  <si>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</si>
  <si>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</si>
  <si>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</si>
  <si>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</si>
  <si>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</si>
  <si>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</si>
  <si>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</si>
  <si>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</si>
  <si>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</si>
  <si>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</si>
  <si>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</si>
  <si>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</si>
  <si>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</si>
  <si>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</si>
  <si>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</si>
  <si>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</si>
  <si>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</si>
  <si>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</si>
  <si>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</si>
  <si>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</si>
  <si>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</si>
  <si>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</si>
  <si>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</si>
  <si>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</si>
  <si>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</si>
  <si>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</si>
  <si>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</si>
  <si>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</si>
  <si>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</si>
  <si>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</si>
  <si>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</si>
  <si>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</si>
  <si>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</si>
  <si>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</si>
  <si>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</si>
  <si>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</si>
  <si>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</si>
  <si>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</si>
  <si>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</si>
  <si>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</si>
  <si>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</si>
  <si>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</si>
  <si>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</si>
  <si>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</si>
  <si>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</si>
  <si>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</si>
  <si>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</si>
  <si>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</si>
  <si>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</si>
  <si>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</si>
  <si>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</si>
  <si>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</si>
  <si>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</si>
  <si>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</si>
  <si>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</si>
  <si>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</si>
  <si>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</si>
  <si>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</si>
  <si>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</si>
  <si>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</si>
  <si>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</si>
  <si>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</si>
  <si>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</si>
  <si>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</si>
  <si>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</si>
  <si>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</si>
  <si>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</si>
  <si>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</si>
  <si>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</si>
  <si>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</si>
  <si>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</si>
  <si>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</si>
  <si>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</si>
  <si>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</si>
  <si>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</si>
  <si>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</si>
  <si>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</si>
  <si>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</si>
  <si>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</si>
  <si>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</si>
  <si>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</si>
  <si>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</si>
  <si>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</si>
  <si>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</si>
  <si>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</si>
  <si>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</si>
  <si>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</si>
  <si>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</si>
  <si>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</si>
  <si>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</si>
  <si>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</si>
  <si>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</si>
  <si>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</si>
  <si>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</si>
  <si>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</si>
  <si>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</si>
  <si>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</si>
  <si>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</si>
  <si>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</si>
  <si>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</si>
  <si>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</si>
  <si>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</si>
  <si>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</si>
  <si>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</si>
  <si>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</si>
  <si>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</si>
  <si>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</si>
  <si>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</si>
  <si>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</si>
  <si>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</si>
  <si>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</si>
  <si>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</si>
  <si>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</si>
  <si>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</si>
  <si>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</si>
  <si>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</si>
  <si>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</si>
  <si>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</si>
  <si>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</si>
  <si>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</si>
  <si>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</si>
  <si>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</si>
  <si>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</si>
  <si>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</si>
  <si>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</si>
  <si>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</si>
  <si>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</si>
  <si>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</si>
  <si>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</si>
  <si>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</si>
  <si>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</si>
  <si>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</si>
  <si>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</si>
  <si>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</si>
  <si>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</si>
  <si>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</si>
  <si>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</si>
  <si>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</si>
  <si>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</si>
  <si>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</si>
  <si>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</si>
  <si>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</si>
  <si>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</si>
  <si>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</si>
  <si>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</si>
  <si>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</si>
  <si>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</si>
  <si>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</si>
  <si>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</si>
  <si>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</si>
  <si>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</si>
  <si>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</si>
  <si>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</si>
  <si>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</si>
  <si>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</si>
  <si>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</si>
  <si>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</si>
  <si>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</si>
  <si>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</si>
  <si>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</si>
  <si>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</si>
  <si>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</si>
  <si>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</si>
  <si>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</si>
  <si>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</si>
  <si>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</si>
  <si>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</si>
  <si>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</si>
  <si>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</si>
  <si>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</si>
  <si>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</si>
  <si>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</si>
  <si>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</si>
  <si>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</si>
  <si>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</si>
  <si>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</si>
  <si>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</si>
  <si>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</si>
  <si>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</si>
  <si>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</si>
  <si>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</si>
  <si>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</si>
  <si>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</si>
  <si>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</si>
  <si>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</si>
  <si>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</si>
  <si>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</si>
  <si>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</si>
  <si>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</si>
  <si>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</si>
  <si>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</si>
  <si>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</si>
  <si>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</si>
  <si>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</si>
  <si>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</si>
  <si>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</si>
  <si>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</si>
  <si>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</si>
  <si>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</si>
  <si>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</si>
  <si>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</si>
  <si>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</si>
  <si>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</si>
  <si>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</si>
  <si>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</si>
  <si>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</si>
  <si>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</si>
  <si>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</si>
  <si>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</si>
  <si>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</si>
  <si>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</si>
  <si>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</si>
  <si>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</si>
  <si>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</si>
  <si>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</si>
  <si>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</si>
  <si>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</si>
  <si>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</si>
  <si>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</si>
  <si>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</si>
  <si>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</si>
  <si>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</si>
  <si>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</si>
  <si>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</si>
  <si>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</si>
  <si>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</si>
  <si>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</si>
  <si>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</si>
  <si>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</si>
  <si>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</si>
  <si>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</si>
  <si>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</si>
  <si>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</si>
  <si>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</si>
  <si>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</si>
  <si>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</si>
  <si>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</si>
  <si>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</si>
  <si>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</si>
  <si>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</si>
  <si>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</si>
  <si>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</si>
  <si>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</si>
  <si>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</si>
  <si>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</si>
  <si>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</si>
  <si>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</si>
  <si>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</si>
  <si>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</si>
  <si>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</si>
  <si>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</si>
  <si>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</si>
  <si>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</si>
  <si>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</si>
  <si>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</si>
  <si>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</si>
  <si>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</si>
  <si>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</si>
  <si>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</si>
  <si>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</si>
  <si>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</si>
  <si>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</si>
  <si>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</si>
  <si>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</si>
  <si>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</si>
  <si>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</si>
  <si>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</si>
  <si>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</si>
  <si>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</si>
  <si>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</si>
  <si>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</si>
  <si>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</si>
  <si>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</si>
  <si>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</si>
  <si>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</si>
  <si>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</si>
  <si>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</si>
  <si>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</si>
  <si>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</si>
  <si>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</si>
  <si>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</si>
  <si>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</si>
  <si>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</si>
  <si>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</si>
  <si>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</si>
  <si>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</si>
  <si>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</si>
  <si>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</si>
  <si>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</si>
  <si>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</si>
  <si>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</si>
  <si>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</si>
  <si>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</si>
  <si>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</si>
  <si>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</si>
  <si>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</si>
  <si>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</si>
  <si>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</si>
  <si>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</si>
  <si>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</si>
  <si>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</si>
  <si>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</si>
  <si>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</si>
  <si>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</si>
  <si>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</si>
  <si>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</si>
  <si>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</si>
  <si>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</si>
  <si>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</si>
  <si>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</si>
  <si>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</si>
  <si>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</si>
  <si>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</si>
  <si>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</si>
  <si>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</si>
  <si>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</si>
  <si>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</si>
  <si>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</si>
  <si>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</si>
  <si>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</si>
  <si>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</si>
  <si>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</si>
  <si>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</si>
  <si>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</si>
  <si>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</si>
  <si>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</si>
  <si>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</si>
  <si>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</si>
  <si>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</si>
  <si>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</si>
  <si>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</si>
  <si>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</si>
  <si>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</si>
  <si>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</si>
  <si>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</si>
  <si>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</si>
  <si>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</si>
  <si>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</si>
  <si>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</si>
  <si>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</si>
  <si>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</si>
  <si>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</si>
  <si>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</si>
  <si>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</si>
  <si>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</si>
  <si>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</si>
  <si>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</si>
  <si>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</si>
  <si>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</si>
  <si>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</si>
  <si>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</si>
  <si>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</si>
  <si>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</si>
  <si>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</si>
  <si>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</si>
  <si>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</si>
  <si>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</si>
  <si>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</si>
  <si>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</si>
  <si>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</si>
  <si>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</si>
  <si>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</si>
  <si>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</si>
  <si>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</si>
  <si>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</si>
  <si>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</si>
  <si>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</si>
  <si>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</si>
  <si>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</si>
  <si>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</si>
  <si>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</si>
  <si>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</si>
  <si>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</si>
  <si>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</si>
  <si>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</si>
  <si>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</si>
  <si>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</si>
  <si>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</si>
  <si>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</si>
  <si>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</si>
  <si>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</si>
  <si>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</si>
  <si>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</si>
  <si>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</si>
  <si>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</si>
  <si>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</si>
  <si>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</si>
  <si>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</si>
  <si>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</si>
  <si>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</si>
  <si>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</si>
  <si>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</si>
  <si>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</si>
  <si>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</si>
  <si>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</si>
  <si>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</si>
  <si>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</si>
  <si>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</si>
  <si>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</si>
  <si>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</si>
  <si>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</si>
  <si>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</si>
  <si>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</si>
  <si>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</si>
  <si>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</si>
  <si>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</si>
  <si>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</si>
  <si>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</si>
  <si>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</si>
  <si>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</si>
  <si>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</si>
  <si>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</si>
  <si>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</si>
  <si>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</si>
  <si>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</si>
  <si>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</si>
  <si>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</si>
  <si>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</si>
  <si>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</si>
  <si>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</si>
  <si>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</si>
  <si>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</si>
  <si>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</si>
  <si>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</si>
  <si>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</si>
  <si>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</si>
  <si>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</si>
  <si>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</si>
  <si>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</si>
  <si>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</si>
  <si>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</si>
  <si>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</si>
  <si>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</si>
  <si>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</si>
  <si>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</si>
  <si>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</si>
  <si>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</si>
  <si>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</si>
  <si>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</si>
  <si>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</si>
  <si>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</si>
  <si>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</si>
  <si>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</si>
  <si>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</si>
  <si>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</si>
  <si>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</si>
  <si>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</si>
  <si>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</si>
  <si>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</si>
  <si>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</si>
  <si>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</si>
  <si>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</si>
  <si>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</si>
  <si>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</si>
  <si>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</si>
  <si>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</si>
  <si>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</si>
  <si>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</si>
  <si>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</si>
  <si>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</si>
  <si>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</si>
  <si>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</si>
  <si>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</si>
  <si>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</si>
  <si>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</si>
  <si>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</si>
  <si>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</si>
  <si>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</si>
  <si>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</si>
  <si>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</si>
  <si>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</si>
  <si>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</si>
  <si>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</si>
  <si>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</si>
  <si>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</si>
  <si>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</si>
  <si>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</si>
  <si>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</si>
  <si>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</si>
  <si>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</si>
  <si>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</si>
  <si>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</si>
  <si>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</si>
  <si>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</si>
  <si>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</si>
  <si>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</si>
  <si>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</si>
  <si>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</si>
  <si>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</si>
  <si>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</si>
  <si>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</si>
  <si>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</si>
  <si>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</si>
  <si>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</si>
  <si>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</si>
  <si>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</si>
  <si>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</si>
  <si>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</si>
  <si>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</si>
  <si>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</si>
  <si>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</si>
  <si>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</si>
  <si>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</si>
  <si>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</si>
  <si>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</si>
  <si>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</si>
  <si>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</si>
  <si>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</si>
  <si>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</si>
  <si>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</si>
  <si>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</si>
  <si>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</si>
  <si>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</si>
  <si>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</si>
  <si>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</si>
  <si>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</si>
  <si>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</si>
  <si>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</si>
  <si>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</si>
  <si>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</si>
  <si>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</si>
  <si>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</si>
  <si>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</si>
  <si>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</si>
  <si>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</si>
  <si>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</si>
  <si>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</si>
  <si>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</si>
  <si>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</si>
  <si>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</si>
  <si>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</si>
  <si>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</si>
  <si>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</si>
  <si>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</si>
  <si>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</si>
  <si>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</si>
  <si>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</si>
  <si>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</si>
  <si>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</si>
  <si>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</si>
  <si>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</si>
  <si>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</si>
  <si>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</si>
  <si>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</si>
  <si>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</si>
  <si>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</si>
  <si>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</si>
  <si>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</si>
  <si>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</si>
  <si>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</si>
  <si>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</si>
  <si>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</si>
  <si>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</si>
  <si>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</si>
  <si>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</si>
  <si>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</si>
  <si>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</si>
  <si>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</si>
  <si>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</si>
  <si>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</si>
  <si>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</si>
  <si>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</si>
  <si>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</si>
  <si>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</si>
  <si>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</si>
  <si>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</si>
  <si>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</si>
  <si>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</si>
  <si>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</si>
  <si>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</si>
  <si>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</si>
  <si>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</si>
  <si>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</si>
  <si>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</si>
  <si>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</si>
  <si>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</si>
  <si>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</si>
  <si>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</si>
  <si>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</si>
  <si>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</si>
  <si>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</si>
  <si>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</si>
  <si>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</si>
  <si>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</si>
  <si>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</si>
  <si>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</si>
  <si>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</si>
  <si>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</si>
  <si>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</si>
  <si>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</si>
  <si>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</si>
  <si>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</si>
  <si>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</si>
  <si>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</si>
  <si>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</si>
  <si>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</si>
  <si>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</si>
  <si>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</si>
  <si>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</si>
  <si>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</si>
  <si>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</si>
  <si>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</si>
  <si>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</si>
  <si>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</si>
  <si>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</si>
  <si>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</si>
  <si>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</si>
  <si>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</si>
  <si>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</si>
  <si>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</si>
  <si>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</si>
  <si>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</si>
  <si>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</si>
  <si>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</si>
  <si>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</si>
  <si>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</si>
  <si>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</si>
  <si>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</si>
  <si>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</si>
  <si>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</si>
  <si>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</si>
  <si>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</si>
  <si>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</si>
  <si>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</si>
  <si>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</si>
  <si>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</si>
  <si>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</si>
  <si>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</si>
  <si>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</si>
  <si>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</si>
  <si>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</si>
  <si>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</si>
  <si>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</si>
  <si>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</si>
  <si>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</si>
  <si>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</si>
  <si>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</si>
  <si>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</si>
  <si>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</si>
  <si>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</si>
  <si>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</si>
  <si>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</si>
  <si>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</si>
  <si>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</si>
  <si>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</si>
  <si>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</si>
  <si>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</si>
  <si>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</si>
  <si>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</si>
  <si>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</si>
  <si>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</si>
  <si>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</si>
  <si>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</si>
  <si>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</si>
  <si>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</si>
  <si>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</si>
  <si>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</si>
  <si>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</si>
  <si>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</si>
  <si>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</si>
  <si>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</si>
  <si>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</si>
  <si>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</si>
  <si>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</si>
  <si>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</si>
  <si>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</si>
  <si>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</si>
  <si>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</si>
  <si>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</si>
  <si>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</si>
  <si>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</si>
  <si>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</si>
  <si>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</si>
  <si>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</si>
  <si>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</si>
  <si>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</si>
  <si>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</si>
  <si>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</si>
  <si>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</si>
  <si>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</si>
  <si>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</si>
  <si>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</si>
  <si>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</si>
  <si>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</si>
  <si>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</si>
  <si>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</si>
  <si>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</si>
  <si>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</si>
  <si>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</si>
  <si>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</si>
  <si>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</si>
  <si>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</si>
  <si>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</si>
  <si>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</si>
  <si>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</si>
  <si>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</si>
  <si>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</si>
  <si>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</si>
  <si>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</si>
  <si>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</si>
  <si>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</si>
  <si>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</si>
  <si>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</si>
  <si>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</si>
  <si>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</si>
  <si>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</si>
  <si>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</si>
  <si>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</si>
  <si>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</si>
  <si>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</si>
  <si>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</si>
  <si>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</si>
  <si>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</si>
  <si>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</si>
  <si>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</si>
  <si>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</si>
  <si>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</si>
  <si>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</si>
  <si>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</si>
  <si>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</si>
  <si>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</si>
  <si>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</si>
  <si>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</si>
  <si>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</si>
  <si>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</si>
  <si>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</si>
  <si>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</si>
  <si>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</si>
  <si>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</si>
  <si>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</si>
  <si>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</si>
  <si>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</si>
  <si>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</si>
  <si>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</si>
  <si>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</si>
  <si>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</si>
  <si>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</si>
  <si>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</si>
  <si>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</si>
  <si>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</si>
  <si>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</si>
  <si>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</si>
  <si>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</si>
  <si>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</si>
  <si>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</si>
  <si>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</si>
  <si>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</si>
  <si>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</si>
  <si>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</si>
  <si>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</si>
  <si>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</si>
  <si>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</si>
  <si>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</si>
  <si>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</si>
  <si>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</si>
  <si>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</si>
  <si>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</si>
  <si>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</si>
  <si>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</si>
  <si>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</si>
  <si>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</si>
  <si>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</si>
  <si>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</si>
  <si>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</si>
  <si>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</si>
  <si>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</si>
  <si>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</si>
  <si>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</si>
  <si>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</si>
  <si>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</si>
  <si>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</si>
  <si>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</si>
  <si>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</si>
  <si>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</si>
  <si>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</si>
  <si>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</si>
  <si>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</si>
  <si>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</si>
  <si>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</si>
  <si>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</si>
  <si>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</si>
  <si>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</si>
  <si>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</si>
  <si>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</si>
  <si>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</si>
  <si>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</si>
  <si>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</si>
  <si>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</si>
  <si>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</si>
  <si>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</si>
  <si>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</si>
  <si>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</si>
  <si>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</si>
  <si>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</si>
  <si>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</si>
  <si>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</si>
  <si>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</si>
  <si>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</si>
  <si>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</si>
  <si>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</si>
  <si>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</si>
  <si>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</si>
  <si>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</si>
  <si>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</si>
  <si>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</si>
  <si>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</si>
  <si>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</si>
  <si>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</si>
  <si>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</si>
  <si>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</si>
  <si>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</si>
  <si>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</si>
  <si>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</si>
  <si>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</si>
  <si>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</si>
  <si>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</si>
  <si>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</si>
  <si>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</si>
  <si>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</si>
  <si>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</si>
  <si>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</si>
  <si>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</si>
  <si>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</si>
  <si>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</si>
  <si>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</si>
  <si>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</si>
  <si>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</si>
  <si>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</si>
  <si>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</si>
  <si>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</si>
  <si>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</si>
  <si>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</si>
  <si>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</si>
  <si>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</si>
  <si>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</si>
  <si>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</si>
  <si>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</si>
  <si>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</si>
  <si>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</si>
  <si>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</si>
  <si>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</si>
  <si>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</si>
  <si>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</si>
  <si>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</si>
  <si>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</si>
  <si>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</si>
  <si>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</si>
  <si>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</si>
  <si>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</si>
  <si>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</si>
  <si>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</si>
  <si>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</si>
  <si>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</si>
  <si>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</si>
  <si>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</si>
  <si>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</si>
  <si>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</si>
  <si>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</si>
  <si>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</si>
  <si>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</si>
  <si>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</si>
  <si>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</si>
  <si>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</si>
  <si>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</si>
  <si>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</si>
  <si>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</si>
  <si>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</si>
  <si>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</si>
  <si>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</si>
  <si>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</si>
  <si>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</si>
  <si>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</si>
  <si>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</si>
  <si>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</si>
  <si>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</si>
  <si>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</si>
  <si>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</si>
  <si>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</si>
  <si>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</si>
  <si>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</si>
  <si>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</si>
  <si>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</si>
  <si>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</si>
  <si>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</si>
  <si>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</si>
  <si>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</si>
  <si>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</si>
  <si>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</si>
  <si>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</si>
  <si>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</si>
  <si>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</si>
  <si>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</si>
  <si>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</si>
  <si>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</si>
  <si>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</si>
  <si>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</si>
  <si>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</si>
  <si>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</si>
  <si>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</si>
  <si>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</si>
  <si>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</si>
  <si>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</si>
  <si>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</si>
  <si>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</si>
  <si>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</si>
  <si>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</si>
  <si>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</si>
  <si>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</si>
  <si>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</si>
  <si>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</si>
  <si>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</si>
  <si>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</si>
  <si>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</si>
  <si>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</si>
  <si>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</si>
  <si>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</si>
  <si>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</si>
  <si>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</si>
  <si>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</si>
  <si>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</si>
  <si>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</si>
  <si>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</si>
  <si>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</si>
  <si>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</si>
  <si>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</si>
  <si>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</si>
  <si>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</si>
  <si>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</si>
  <si>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</si>
  <si>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</si>
  <si>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</si>
  <si>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</si>
  <si>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</si>
  <si>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</si>
  <si>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</si>
  <si>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</si>
  <si>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</si>
  <si>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</si>
  <si>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</si>
  <si>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</si>
  <si>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</si>
  <si>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</si>
  <si>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</si>
  <si>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</si>
  <si>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</si>
  <si>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</si>
  <si>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</si>
  <si>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</si>
  <si>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</si>
  <si>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</si>
  <si>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</si>
  <si>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</si>
  <si>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</si>
  <si>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</si>
  <si>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</si>
  <si>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</si>
  <si>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</si>
  <si>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</si>
  <si>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</si>
  <si>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</si>
  <si>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</si>
  <si>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</si>
  <si>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</si>
  <si>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</si>
  <si>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</si>
  <si>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</si>
  <si>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</si>
  <si>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</si>
  <si>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</si>
  <si>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</si>
  <si>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</si>
  <si>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</si>
  <si>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</si>
  <si>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</si>
  <si>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</si>
  <si>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</si>
  <si>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</si>
  <si>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</si>
  <si>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</si>
  <si>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</si>
  <si>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</si>
  <si>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</si>
  <si>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</si>
  <si>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</si>
  <si>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</si>
  <si>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</si>
  <si>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</si>
  <si>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</si>
  <si>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</si>
  <si>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</si>
  <si>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</si>
  <si>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</si>
  <si>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</si>
  <si>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</si>
  <si>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</si>
  <si>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</si>
  <si>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</si>
  <si>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</si>
  <si>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</si>
  <si>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</si>
  <si>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</si>
  <si>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</si>
  <si>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</si>
  <si>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</si>
  <si>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</si>
  <si>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</si>
  <si>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</si>
  <si>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</si>
  <si>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</si>
  <si>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</si>
  <si>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</si>
  <si>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</si>
  <si>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</si>
  <si>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</si>
  <si>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</si>
  <si>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</si>
  <si>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</si>
  <si>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</si>
  <si>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</si>
  <si>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</si>
  <si>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</si>
  <si>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</si>
  <si>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</si>
  <si>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</si>
  <si>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</si>
  <si>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</si>
  <si>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</si>
  <si>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</si>
  <si>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</si>
  <si>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</si>
  <si>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</si>
  <si>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</si>
  <si>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</si>
  <si>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</si>
  <si>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</si>
  <si>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</si>
  <si>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</si>
  <si>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</si>
  <si>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</si>
  <si>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</si>
  <si>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</si>
  <si>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</si>
  <si>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</si>
  <si>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</si>
  <si>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</si>
  <si>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</si>
  <si>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</si>
  <si>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</si>
  <si>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</si>
  <si>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</si>
  <si>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</si>
  <si>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</si>
  <si>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</si>
  <si>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</si>
  <si>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</si>
  <si>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</si>
  <si>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</si>
  <si>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</si>
  <si>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</si>
  <si>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</si>
  <si>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</si>
  <si>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</si>
  <si>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</si>
  <si>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</si>
  <si>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</si>
  <si>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</si>
  <si>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</si>
  <si>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</si>
  <si>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</si>
  <si>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</si>
  <si>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</si>
  <si>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</si>
  <si>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</si>
  <si>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</si>
  <si>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</si>
  <si>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</si>
  <si>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</si>
  <si>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</si>
  <si>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</si>
  <si>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</si>
  <si>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</si>
  <si>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</si>
  <si>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</si>
  <si>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</si>
  <si>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</si>
  <si>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</si>
  <si>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</si>
  <si>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</si>
  <si>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</si>
  <si>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</si>
  <si>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</si>
  <si>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</si>
  <si>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</si>
  <si>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</si>
  <si>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</si>
  <si>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</si>
  <si>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</si>
  <si>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</si>
  <si>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</si>
  <si>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</si>
  <si>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</si>
  <si>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</si>
  <si>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</si>
  <si>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</si>
  <si>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</si>
  <si>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</si>
  <si>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</si>
  <si>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</si>
  <si>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</si>
  <si>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</si>
  <si>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</si>
  <si>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</si>
  <si>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</si>
  <si>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</si>
  <si>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</si>
  <si>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</si>
  <si>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</si>
  <si>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</si>
  <si>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</si>
  <si>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</si>
  <si>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</si>
  <si>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</si>
  <si>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</si>
  <si>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</si>
  <si>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</si>
  <si>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</si>
  <si>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</si>
  <si>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</si>
  <si>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</si>
  <si>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</si>
  <si>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</si>
  <si>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</si>
  <si>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</si>
  <si>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</si>
  <si>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</si>
  <si>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</si>
  <si>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</si>
  <si>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</si>
  <si>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</si>
  <si>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</si>
  <si>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</si>
  <si>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</si>
  <si>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</si>
  <si>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</si>
  <si>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</si>
  <si>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</si>
  <si>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</si>
  <si>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</si>
  <si>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</si>
  <si>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</si>
  <si>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</si>
  <si>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</si>
  <si>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</si>
  <si>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</si>
  <si>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</si>
  <si>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</si>
  <si>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</si>
  <si>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</si>
  <si>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</si>
  <si>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</si>
  <si>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</si>
  <si>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</si>
  <si>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</si>
  <si>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</si>
  <si>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</si>
  <si>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</si>
  <si>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</si>
  <si>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</si>
  <si>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</si>
  <si>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</si>
  <si>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</si>
  <si>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</si>
  <si>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</si>
  <si>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</si>
  <si>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</si>
  <si>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</si>
  <si>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</si>
  <si>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</si>
  <si>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</si>
  <si>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</si>
  <si>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</si>
  <si>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</si>
  <si>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</si>
  <si>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</si>
  <si>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</si>
  <si>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</si>
  <si>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</si>
  <si>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</si>
  <si>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</si>
  <si>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</si>
  <si>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</si>
  <si>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</si>
  <si>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</si>
  <si>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</si>
  <si>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</si>
  <si>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</si>
  <si>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</si>
  <si>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</si>
  <si>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</si>
  <si>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</si>
  <si>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</si>
  <si>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</si>
  <si>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</si>
  <si>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</si>
  <si>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</si>
  <si>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</si>
  <si>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</si>
  <si>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</si>
  <si>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</si>
  <si>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</si>
  <si>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</si>
  <si>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</si>
  <si>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</si>
  <si>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</si>
  <si>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</si>
  <si>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</si>
  <si>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</si>
  <si>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</si>
  <si>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</si>
  <si>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</si>
  <si>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</si>
  <si>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</si>
  <si>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</si>
  <si>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</si>
  <si>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</si>
  <si>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</si>
  <si>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</si>
  <si>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</si>
  <si>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</si>
  <si>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</si>
  <si>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</si>
  <si>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</si>
  <si>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</si>
  <si>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</si>
  <si>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</si>
  <si>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</si>
  <si>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</si>
  <si>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</si>
  <si>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</si>
  <si>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</si>
  <si>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</si>
  <si>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</si>
  <si>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</si>
  <si>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</si>
  <si>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</si>
  <si>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</si>
  <si>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</si>
  <si>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</si>
  <si>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</si>
  <si>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</si>
  <si>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</si>
  <si>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</si>
  <si>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</si>
  <si>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</si>
  <si>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</si>
  <si>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</si>
  <si>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</si>
  <si>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</si>
  <si>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</si>
  <si>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</si>
  <si>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</si>
  <si>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</si>
  <si>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</si>
  <si>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</si>
  <si>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</si>
  <si>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</si>
  <si>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</si>
  <si>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</si>
  <si>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</si>
  <si>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</si>
  <si>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</si>
  <si>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</si>
  <si>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</si>
  <si>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</si>
  <si>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</si>
  <si>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</si>
  <si>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</si>
  <si>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</si>
  <si>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</si>
  <si>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</si>
  <si>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</si>
  <si>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</si>
  <si>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</si>
  <si>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</si>
  <si>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</si>
  <si>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</si>
  <si>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</si>
  <si>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</si>
  <si>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</si>
  <si>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</si>
  <si>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</si>
  <si>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</si>
  <si>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</si>
  <si>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</si>
  <si>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</si>
  <si>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</si>
  <si>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</si>
  <si>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</si>
  <si>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</si>
  <si>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</si>
  <si>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</si>
  <si>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</si>
  <si>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</si>
  <si>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</si>
  <si>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</si>
  <si>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</si>
  <si>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</si>
  <si>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</si>
  <si>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</si>
  <si>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</si>
  <si>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</si>
  <si>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</si>
  <si>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</si>
  <si>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</si>
  <si>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</si>
  <si>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</si>
  <si>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</si>
  <si>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</si>
  <si>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</si>
  <si>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</si>
  <si>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</si>
  <si>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</si>
  <si>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</si>
  <si>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</si>
  <si>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</si>
  <si>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</si>
  <si>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</si>
  <si>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</si>
  <si>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</si>
  <si>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</si>
  <si>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</si>
  <si>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</si>
  <si>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</si>
  <si>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</si>
  <si>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</si>
  <si>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</si>
  <si>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</si>
  <si>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</si>
  <si>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</si>
  <si>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</si>
  <si>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</si>
  <si>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</si>
  <si>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</si>
  <si>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</si>
  <si>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</si>
  <si>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</si>
  <si>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</si>
  <si>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</si>
  <si>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</si>
  <si>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</si>
  <si>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</si>
  <si>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</si>
  <si>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</si>
  <si>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</si>
  <si>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</si>
  <si>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</si>
  <si>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</si>
  <si>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</si>
  <si>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</si>
  <si>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</si>
  <si>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</si>
  <si>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</si>
  <si>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</si>
  <si>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</si>
  <si>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</si>
  <si>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</si>
  <si>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</si>
  <si>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</si>
  <si>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</si>
  <si>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</si>
  <si>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</si>
  <si>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</si>
  <si>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</si>
  <si>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</si>
  <si>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</si>
  <si>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</si>
  <si>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</si>
  <si>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</si>
  <si>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</si>
  <si>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</si>
  <si>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</si>
  <si>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</si>
  <si>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</si>
  <si>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</si>
  <si>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</si>
  <si>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</si>
  <si>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</si>
  <si>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</si>
  <si>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</si>
  <si>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</si>
  <si>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</si>
  <si>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</si>
  <si>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</si>
  <si>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</si>
  <si>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</si>
  <si>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</si>
  <si>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</si>
  <si>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</si>
  <si>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</si>
  <si>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</si>
  <si>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</si>
  <si>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</si>
  <si>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</si>
  <si>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</si>
  <si>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</si>
  <si>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</si>
  <si>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</si>
  <si>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</si>
  <si>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</si>
  <si>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</si>
  <si>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</si>
  <si>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</si>
  <si>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</si>
  <si>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</si>
  <si>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</si>
  <si>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</si>
  <si>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</si>
  <si>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</si>
  <si>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</si>
  <si>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</si>
  <si>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</si>
  <si>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</si>
  <si>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</si>
  <si>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</si>
  <si>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</si>
  <si>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</si>
  <si>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</si>
  <si>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</si>
  <si>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</si>
  <si>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</si>
  <si>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</si>
  <si>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</si>
  <si>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</si>
  <si>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</si>
  <si>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</si>
  <si>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</si>
  <si>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</si>
  <si>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</si>
  <si>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</si>
  <si>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</si>
  <si>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</si>
  <si>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</si>
  <si>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</si>
  <si>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</si>
  <si>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</si>
  <si>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</si>
  <si>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</si>
  <si>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</si>
  <si>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</si>
  <si>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</si>
  <si>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</si>
  <si>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</si>
  <si>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</si>
  <si>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</si>
  <si>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</si>
  <si>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</si>
  <si>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</si>
  <si>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</si>
  <si>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</si>
  <si>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</si>
  <si>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</si>
  <si>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</si>
  <si>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</si>
  <si>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</si>
  <si>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</si>
  <si>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</si>
  <si>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</si>
  <si>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</si>
  <si>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</si>
  <si>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</si>
  <si>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</si>
  <si>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</si>
  <si>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</si>
  <si>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</si>
  <si>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</si>
  <si>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</si>
  <si>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</si>
  <si>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</si>
  <si>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</si>
  <si>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</si>
  <si>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</si>
  <si>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</si>
  <si>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</si>
  <si>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</si>
  <si>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</si>
  <si>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</si>
  <si>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</si>
  <si>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</si>
  <si>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</si>
  <si>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</si>
  <si>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</si>
  <si>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</si>
  <si>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</si>
  <si>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</si>
  <si>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</si>
  <si>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</si>
  <si>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</si>
  <si>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</si>
  <si>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</si>
  <si>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</si>
  <si>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</si>
  <si>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</si>
  <si>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</si>
  <si>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</si>
  <si>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</si>
  <si>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</si>
  <si>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</si>
  <si>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</si>
  <si>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</si>
  <si>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</si>
  <si>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</si>
  <si>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</si>
  <si>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</si>
  <si>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</si>
  <si>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</si>
  <si>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</si>
  <si>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</si>
  <si>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</si>
  <si>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</si>
  <si>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</si>
  <si>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</si>
  <si>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</si>
  <si>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</si>
  <si>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</si>
  <si>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</si>
  <si>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</si>
  <si>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</si>
  <si>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</si>
  <si>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</si>
  <si>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</si>
  <si>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</si>
  <si>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</si>
  <si>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</si>
  <si>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</si>
  <si>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</si>
  <si>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</si>
  <si>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</si>
  <si>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</si>
  <si>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</si>
  <si>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</si>
  <si>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</si>
  <si>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</si>
  <si>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</si>
  <si>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</si>
  <si>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</si>
  <si>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</si>
  <si>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</si>
  <si>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</si>
  <si>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</si>
  <si>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</si>
  <si>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</si>
  <si>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</si>
  <si>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</si>
  <si>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</si>
  <si>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</si>
  <si>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</si>
  <si>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</si>
  <si>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</si>
  <si>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</si>
  <si>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</si>
  <si>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</si>
  <si>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</si>
  <si>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</si>
  <si>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</si>
  <si>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</si>
  <si>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</si>
  <si>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</si>
  <si>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</si>
  <si>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</si>
  <si>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</si>
  <si>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</si>
  <si>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</si>
  <si>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</si>
  <si>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</si>
  <si>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</si>
  <si>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</si>
  <si>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</si>
  <si>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</si>
  <si>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</si>
  <si>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</si>
  <si>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</si>
  <si>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</si>
  <si>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</si>
  <si>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</si>
  <si>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</si>
  <si>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</si>
  <si>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</si>
  <si>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</si>
  <si>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</si>
  <si>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</si>
  <si>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</si>
  <si>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</si>
  <si>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</si>
  <si>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</si>
  <si>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</si>
  <si>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</si>
  <si>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</si>
  <si>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</si>
  <si>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</si>
  <si>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</si>
  <si>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</si>
  <si>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</si>
  <si>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</si>
  <si>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</si>
  <si>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</si>
  <si>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</si>
  <si>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</si>
  <si>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</si>
  <si>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</si>
  <si>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</si>
  <si>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</si>
  <si>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</si>
  <si>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</si>
  <si>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</si>
  <si>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</si>
  <si>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</si>
  <si>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</si>
  <si>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</si>
  <si>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</si>
  <si>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</si>
  <si>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</si>
  <si>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</si>
  <si>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</si>
  <si>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</si>
  <si>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</si>
  <si>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</si>
  <si>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</si>
  <si>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</si>
  <si>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</si>
  <si>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</si>
  <si>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</si>
  <si>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</si>
  <si>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</si>
  <si>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</si>
  <si>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</si>
  <si>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</si>
  <si>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</si>
  <si>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</si>
  <si>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</si>
  <si>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</si>
  <si>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</si>
  <si>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</si>
  <si>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</si>
  <si>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</si>
  <si>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</si>
  <si>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</si>
  <si>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</si>
  <si>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</si>
  <si>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</si>
  <si>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</si>
  <si>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</si>
  <si>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</si>
  <si>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</si>
  <si>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</si>
  <si>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</si>
  <si>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</si>
  <si>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</si>
  <si>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</si>
  <si>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</si>
  <si>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</si>
  <si>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</si>
  <si>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</si>
  <si>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</si>
  <si>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</si>
  <si>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</si>
  <si>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</si>
  <si>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</si>
  <si>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</si>
  <si>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</si>
  <si>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</si>
  <si>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</si>
  <si>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</si>
  <si>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</si>
  <si>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</si>
  <si>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</si>
  <si>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</si>
  <si>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</si>
  <si>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</si>
  <si>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</si>
  <si>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</si>
  <si>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</si>
  <si>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</si>
  <si>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</si>
  <si>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</si>
  <si>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</si>
  <si>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</si>
  <si>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</si>
  <si>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</si>
  <si>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</si>
  <si>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</si>
  <si>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</si>
  <si>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</si>
  <si>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</si>
  <si>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</si>
  <si>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</si>
  <si>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</si>
  <si>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</si>
  <si>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</si>
  <si>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</si>
  <si>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</si>
  <si>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</si>
  <si>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</si>
  <si>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</si>
  <si>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</si>
  <si>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</si>
  <si>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</si>
  <si>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</si>
  <si>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</si>
  <si>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</si>
  <si>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</si>
  <si>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</si>
  <si>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</si>
  <si>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</si>
  <si>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</si>
  <si>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</si>
  <si>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</si>
  <si>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</si>
  <si>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</si>
  <si>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</si>
  <si>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</si>
  <si>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</si>
  <si>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</si>
  <si>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</si>
  <si>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</si>
  <si>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</si>
  <si>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</si>
  <si>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</si>
  <si>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</si>
  <si>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</si>
  <si>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</si>
  <si>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</si>
  <si>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</si>
  <si>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</si>
  <si>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</si>
  <si>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</si>
  <si>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</si>
  <si>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</si>
  <si>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</si>
  <si>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</si>
  <si>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</si>
  <si>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</si>
  <si>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</si>
  <si>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</si>
  <si>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</si>
  <si>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</si>
  <si>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</si>
  <si>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</si>
  <si>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</si>
  <si>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</si>
  <si>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</si>
  <si>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</si>
  <si>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</si>
  <si>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</si>
  <si>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</si>
  <si>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</si>
  <si>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</si>
  <si>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</si>
  <si>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</si>
  <si>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</si>
  <si>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</si>
  <si>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</si>
  <si>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</si>
  <si>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</si>
  <si>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</si>
  <si>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</si>
  <si>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</si>
  <si>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</si>
  <si>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</si>
  <si>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</si>
  <si>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</si>
  <si>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</si>
  <si>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</si>
  <si>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</si>
  <si>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</si>
  <si>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</si>
  <si>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</si>
  <si>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</si>
  <si>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</si>
  <si>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</si>
  <si>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</si>
  <si>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</si>
  <si>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</si>
  <si>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</si>
  <si>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</si>
  <si>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</si>
  <si>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</si>
  <si>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</si>
  <si>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</si>
  <si>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</si>
  <si>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</si>
  <si>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</si>
  <si>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</si>
  <si>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</si>
  <si>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</si>
  <si>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</si>
  <si>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</si>
  <si>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</si>
  <si>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</si>
  <si>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</si>
  <si>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</si>
  <si>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</si>
  <si>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</si>
  <si>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</si>
  <si>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</si>
  <si>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</si>
  <si>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</si>
  <si>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</si>
  <si>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</si>
  <si>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</si>
  <si>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</si>
  <si>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</si>
  <si>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</si>
  <si>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</si>
  <si>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</si>
  <si>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</si>
  <si>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</si>
  <si>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</si>
  <si>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</si>
  <si>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</si>
  <si>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</si>
  <si>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</si>
  <si>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</si>
  <si>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</si>
  <si>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</si>
  <si>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</si>
  <si>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</si>
  <si>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</si>
  <si>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</si>
  <si>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</si>
  <si>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</si>
  <si>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</si>
  <si>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</si>
  <si>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</si>
  <si>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</si>
  <si>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</si>
  <si>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</si>
  <si>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</si>
  <si>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</si>
  <si>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</si>
  <si>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</si>
  <si>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</si>
  <si>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</si>
  <si>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</si>
  <si>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</si>
  <si>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</si>
  <si>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</si>
  <si>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</si>
  <si>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</si>
  <si>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</si>
  <si>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</si>
  <si>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</si>
  <si>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</si>
  <si>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</si>
  <si>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</si>
  <si>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</si>
  <si>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</si>
  <si>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</si>
  <si>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</si>
  <si>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</si>
  <si>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</si>
  <si>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</si>
  <si>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</si>
  <si>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</si>
  <si>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</si>
  <si>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</si>
  <si>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</si>
  <si>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</si>
  <si>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</si>
  <si>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</si>
  <si>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</si>
  <si>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</si>
  <si>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</si>
  <si>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</si>
  <si>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</si>
  <si>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</si>
  <si>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</si>
  <si>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</si>
  <si>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</si>
  <si>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</si>
  <si>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</si>
  <si>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</si>
  <si>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</si>
  <si>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</si>
  <si>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</si>
  <si>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</si>
  <si>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</si>
  <si>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</si>
  <si>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</si>
  <si>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</si>
  <si>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</si>
  <si>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</si>
  <si>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</si>
  <si>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</si>
  <si>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</si>
  <si>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</si>
  <si>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</si>
  <si>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</si>
  <si>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</si>
  <si>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</si>
  <si>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</si>
  <si>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</si>
  <si>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</si>
  <si>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</si>
  <si>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</si>
  <si>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</si>
  <si>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</si>
  <si>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</si>
  <si>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</si>
  <si>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</si>
  <si>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</si>
  <si>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</si>
  <si>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</si>
  <si>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</si>
  <si>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</si>
  <si>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</si>
  <si>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</si>
  <si>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</si>
  <si>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</si>
  <si>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</si>
  <si>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</si>
  <si>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</si>
  <si>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</si>
  <si>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</si>
  <si>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</si>
  <si>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</si>
  <si>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</si>
  <si>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</si>
  <si>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</si>
  <si>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</si>
  <si>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</si>
  <si>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</si>
  <si>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</si>
  <si>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</si>
  <si>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</si>
  <si>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</si>
  <si>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</si>
  <si>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</si>
  <si>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</si>
  <si>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</si>
  <si>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</si>
  <si>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</si>
  <si>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</si>
  <si>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</si>
  <si>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</si>
  <si>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</si>
  <si>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</si>
  <si>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</si>
  <si>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</si>
  <si>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</si>
  <si>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</si>
  <si>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</si>
  <si>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</si>
  <si>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</si>
  <si>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</si>
  <si>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</si>
  <si>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</si>
  <si>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</si>
  <si>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</si>
  <si>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</si>
  <si>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</si>
  <si>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</si>
  <si>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</si>
  <si>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</si>
  <si>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</si>
  <si>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</si>
  <si>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</si>
  <si>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</si>
  <si>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</si>
  <si>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</si>
  <si>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</si>
  <si>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</si>
  <si>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</si>
  <si>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</si>
  <si>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</si>
  <si>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</si>
  <si>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</si>
  <si>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</si>
  <si>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</si>
  <si>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</si>
  <si>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</si>
  <si>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</si>
  <si>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</si>
  <si>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</si>
  <si>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</si>
  <si>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</si>
  <si>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</si>
  <si>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</si>
  <si>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</si>
  <si>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</si>
  <si>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</si>
  <si>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</si>
  <si>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</si>
  <si>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</si>
  <si>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</si>
  <si>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</si>
  <si>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</si>
  <si>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</si>
  <si>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</si>
  <si>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</si>
  <si>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</si>
  <si>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</si>
  <si>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</si>
  <si>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</si>
  <si>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</si>
  <si>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</si>
  <si>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</si>
  <si>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</si>
  <si>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</si>
  <si>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</si>
  <si>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</si>
  <si>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</si>
  <si>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</si>
  <si>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</si>
  <si>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</si>
  <si>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</si>
  <si>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</si>
  <si>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</si>
  <si>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</si>
  <si>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</si>
  <si>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</si>
  <si>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</si>
  <si>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</si>
  <si>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</si>
  <si>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</si>
  <si>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</si>
  <si>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</si>
  <si>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</si>
  <si>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</si>
  <si>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</si>
  <si>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</si>
  <si>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</si>
  <si>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</si>
  <si>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</si>
  <si>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</si>
  <si>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</si>
  <si>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</si>
  <si>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</si>
  <si>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</si>
  <si>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</si>
  <si>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</si>
  <si>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</si>
  <si>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</si>
  <si>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</si>
  <si>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</si>
  <si>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</si>
  <si>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</si>
  <si>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</si>
  <si>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</si>
  <si>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</si>
  <si>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</si>
  <si>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</si>
  <si>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</si>
  <si>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</si>
  <si>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</si>
  <si>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</si>
  <si>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</si>
  <si>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</si>
  <si>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</si>
  <si>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</si>
  <si>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</si>
  <si>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</si>
  <si>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</si>
  <si>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</si>
  <si>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</si>
  <si>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</si>
  <si>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</si>
  <si>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</si>
  <si>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</si>
  <si>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</si>
  <si>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</si>
  <si>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</si>
  <si>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</si>
  <si>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</si>
  <si>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</si>
  <si>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</si>
  <si>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</si>
  <si>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</si>
  <si>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</si>
  <si>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</si>
  <si>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</si>
  <si>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</si>
  <si>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</si>
  <si>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</si>
  <si>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</si>
  <si>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</si>
  <si>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</si>
  <si>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</si>
  <si>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</si>
  <si>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</si>
  <si>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</si>
  <si>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</si>
  <si>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</si>
  <si>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</si>
  <si>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</si>
  <si>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</si>
  <si>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</si>
  <si>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</si>
  <si>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</si>
  <si>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</si>
  <si>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</si>
  <si>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</si>
  <si>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</si>
  <si>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</si>
  <si>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</si>
  <si>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</si>
  <si>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</si>
  <si>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</si>
  <si>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</si>
  <si>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</si>
  <si>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</si>
  <si>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</si>
  <si>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</si>
  <si>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</si>
  <si>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</si>
  <si>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</si>
  <si>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</si>
  <si>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</si>
  <si>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</si>
  <si>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</si>
  <si>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</si>
  <si>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</si>
  <si>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</si>
  <si>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</si>
  <si>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</si>
  <si>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</si>
  <si>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</si>
  <si>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</si>
  <si>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</si>
  <si>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</si>
  <si>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</si>
  <si>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</si>
  <si>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</si>
  <si>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</si>
  <si>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</si>
  <si>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</si>
  <si>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</si>
  <si>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</si>
  <si>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</si>
  <si>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</si>
  <si>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</si>
  <si>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</si>
  <si>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</si>
  <si>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</si>
  <si>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</si>
  <si>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</si>
  <si>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</si>
  <si>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</si>
  <si>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</si>
  <si>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</si>
  <si>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</si>
  <si>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</si>
  <si>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</si>
  <si>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</si>
  <si>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</si>
  <si>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</si>
  <si>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</si>
  <si>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</si>
  <si>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</si>
  <si>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</si>
  <si>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</si>
  <si>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</si>
  <si>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</si>
  <si>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</si>
  <si>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</si>
  <si>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</si>
  <si>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</si>
  <si>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</si>
  <si>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</si>
  <si>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</si>
  <si>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</si>
  <si>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</si>
  <si>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</si>
  <si>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</si>
  <si>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</si>
  <si>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</si>
  <si>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</si>
  <si>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</si>
  <si>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</si>
  <si>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</si>
  <si>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</si>
  <si>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</si>
  <si>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</si>
  <si>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</si>
  <si>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</si>
  <si>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</si>
  <si>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</si>
  <si>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</si>
  <si>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</si>
  <si>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</si>
  <si>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</si>
  <si>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</si>
  <si>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</si>
  <si>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</si>
  <si>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</si>
  <si>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</si>
  <si>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</si>
  <si>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</si>
  <si>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</si>
  <si>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</si>
  <si>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</si>
  <si>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</si>
  <si>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</si>
  <si>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</si>
  <si>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</si>
  <si>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</si>
  <si>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</si>
  <si>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</si>
  <si>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</si>
  <si>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</si>
  <si>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</si>
  <si>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</si>
  <si>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</si>
  <si>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</si>
  <si>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</si>
  <si>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</si>
  <si>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</si>
  <si>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</si>
  <si>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</si>
  <si>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</si>
  <si>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</si>
  <si>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</si>
  <si>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</si>
  <si>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</si>
  <si>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</si>
  <si>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</si>
  <si>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</si>
  <si>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</si>
  <si>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</si>
  <si>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</si>
  <si>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</si>
  <si>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</si>
  <si>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</si>
  <si>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</si>
  <si>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</si>
  <si>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</si>
  <si>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</si>
  <si>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</si>
  <si>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</si>
  <si>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</si>
  <si>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</si>
  <si>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</si>
  <si>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</si>
  <si>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</si>
  <si>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</si>
  <si>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</si>
  <si>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</si>
  <si>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</si>
  <si>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</si>
  <si>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</si>
  <si>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</si>
  <si>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</si>
  <si>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</si>
  <si>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</si>
  <si>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</si>
  <si>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</si>
  <si>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</si>
  <si>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</si>
  <si>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</si>
  <si>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</si>
  <si>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</si>
  <si>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</si>
  <si>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</si>
  <si>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</si>
  <si>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</si>
  <si>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</si>
  <si>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</si>
  <si>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</si>
  <si>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</si>
  <si>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</si>
  <si>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</si>
  <si>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</si>
  <si>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</si>
  <si>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</si>
  <si>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</si>
  <si>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</si>
  <si>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</si>
  <si>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</si>
  <si>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</si>
  <si>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</si>
  <si>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</si>
  <si>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</si>
  <si>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</si>
  <si>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</si>
  <si>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</si>
  <si>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</si>
  <si>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</si>
  <si>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</si>
  <si>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</si>
  <si>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</si>
  <si>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</si>
  <si>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</si>
  <si>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</si>
  <si>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</si>
  <si>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</si>
  <si>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</si>
  <si>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</si>
  <si>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</si>
  <si>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</si>
  <si>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</si>
  <si>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</si>
  <si>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</si>
  <si>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</si>
  <si>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</si>
  <si>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</si>
  <si>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</si>
  <si>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</si>
  <si>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</si>
  <si>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</si>
  <si>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</si>
  <si>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</si>
  <si>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</si>
  <si>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</si>
  <si>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</si>
  <si>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</si>
  <si>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</si>
  <si>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</si>
  <si>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</si>
  <si>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</si>
  <si>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</si>
  <si>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</si>
  <si>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</si>
  <si>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</si>
  <si>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</si>
  <si>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</si>
  <si>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</si>
  <si>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</si>
  <si>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</si>
  <si>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</si>
  <si>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</si>
  <si>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</si>
  <si>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</si>
  <si>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</si>
  <si>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</si>
  <si>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</si>
  <si>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</si>
  <si>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</si>
  <si>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</si>
  <si>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</si>
  <si>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</si>
  <si>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</si>
  <si>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</si>
  <si>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</si>
  <si>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</si>
  <si>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</si>
  <si>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</si>
  <si>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</si>
  <si>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</si>
  <si>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</si>
  <si>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</si>
  <si>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</si>
  <si>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</si>
  <si>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</si>
  <si>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</si>
  <si>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</si>
  <si>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</si>
  <si>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</si>
  <si>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</si>
  <si>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</si>
  <si>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</si>
  <si>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</si>
  <si>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</si>
  <si>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</si>
  <si>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</si>
  <si>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</si>
  <si>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</si>
  <si>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</si>
  <si>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</si>
  <si>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</si>
  <si>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</si>
  <si>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</si>
  <si>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</si>
  <si>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</si>
  <si>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</si>
  <si>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</si>
  <si>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</si>
  <si>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</si>
  <si>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</si>
  <si>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</si>
  <si>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</si>
  <si>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</si>
  <si>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</si>
  <si>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</si>
  <si>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</si>
  <si>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</si>
  <si>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</si>
  <si>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</si>
  <si>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</si>
  <si>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</si>
  <si>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</si>
  <si>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</si>
  <si>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</si>
  <si>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</si>
  <si>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</si>
  <si>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</si>
  <si>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</si>
  <si>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</si>
  <si>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</si>
  <si>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</si>
  <si>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</si>
  <si>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</si>
  <si>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</si>
  <si>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</si>
  <si>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</si>
  <si>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</si>
  <si>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</si>
  <si>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</si>
  <si>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</si>
  <si>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</si>
  <si>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</si>
  <si>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</si>
  <si>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</si>
  <si>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</si>
  <si>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</si>
  <si>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</si>
  <si>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</si>
  <si>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</si>
  <si>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</si>
  <si>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</si>
  <si>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</si>
  <si>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</si>
  <si>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</si>
  <si>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</si>
  <si>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</si>
  <si>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</si>
  <si>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</si>
  <si>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</si>
  <si>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</si>
  <si>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</si>
  <si>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</si>
  <si>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</si>
  <si>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</si>
  <si>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</si>
  <si>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</si>
  <si>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</si>
  <si>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</si>
  <si>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</si>
  <si>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</si>
  <si>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</si>
  <si>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</si>
  <si>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</si>
  <si>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</si>
  <si>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</si>
  <si>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</si>
  <si>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</si>
  <si>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</si>
  <si>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</si>
  <si>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</si>
  <si>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</si>
  <si>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</si>
  <si>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</si>
  <si>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</si>
  <si>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</si>
  <si>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</si>
  <si>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</si>
  <si>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</si>
  <si>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</si>
  <si>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</si>
  <si>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</si>
  <si>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</si>
  <si>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</si>
  <si>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</si>
  <si>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</si>
  <si>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</si>
  <si>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</si>
  <si>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</si>
  <si>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</si>
  <si>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</si>
  <si>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</si>
  <si>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</si>
  <si>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</si>
  <si>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</si>
  <si>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</si>
  <si>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</si>
  <si>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</si>
  <si>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</si>
  <si>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</si>
  <si>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</si>
  <si>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</si>
  <si>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</si>
  <si>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</si>
  <si>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</si>
  <si>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</si>
  <si>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</si>
  <si>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</si>
  <si>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</si>
  <si>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</si>
  <si>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</si>
  <si>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</si>
  <si>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</si>
  <si>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</si>
  <si>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</si>
  <si>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</si>
  <si>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</si>
  <si>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</si>
  <si>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</si>
  <si>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</si>
  <si>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</si>
  <si>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</si>
  <si>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</si>
  <si>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</si>
  <si>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</si>
  <si>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</si>
  <si>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</si>
  <si>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</si>
  <si>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</si>
  <si>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</si>
  <si>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</si>
  <si>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</si>
  <si>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</si>
  <si>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</si>
  <si>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</si>
  <si>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</si>
  <si>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</si>
  <si>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</si>
  <si>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</si>
  <si>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</si>
  <si>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</si>
  <si>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</si>
  <si>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</si>
  <si>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</si>
  <si>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</si>
  <si>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</si>
  <si>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</si>
  <si>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</si>
  <si>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</si>
  <si>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</si>
  <si>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</si>
  <si>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</si>
  <si>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</si>
  <si>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</si>
  <si>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</si>
  <si>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</si>
  <si>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</si>
  <si>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</si>
  <si>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</si>
  <si>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</si>
  <si>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</si>
  <si>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</si>
  <si>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</si>
  <si>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</si>
  <si>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</si>
  <si>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</si>
  <si>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</si>
  <si>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</si>
  <si>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</si>
  <si>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</si>
  <si>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</si>
  <si>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</si>
  <si>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</si>
  <si>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</si>
  <si>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</si>
  <si>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</si>
  <si>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</si>
  <si>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</si>
  <si>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</si>
  <si>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</si>
  <si>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</si>
  <si>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</si>
  <si>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</si>
  <si>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</si>
  <si>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</si>
  <si>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</si>
  <si>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</si>
  <si>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</si>
  <si>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</si>
  <si>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</si>
  <si>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</si>
  <si>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</si>
  <si>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</si>
  <si>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</si>
  <si>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</si>
  <si>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</si>
  <si>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</si>
  <si>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</si>
  <si>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</si>
  <si>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</si>
  <si>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</si>
  <si>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</si>
  <si>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</si>
  <si>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</si>
  <si>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</si>
  <si>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</si>
  <si>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</si>
  <si>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</si>
  <si>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</si>
  <si>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</si>
  <si>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</si>
  <si>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</si>
  <si>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</si>
  <si>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</si>
  <si>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</si>
  <si>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</si>
  <si>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</si>
  <si>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</si>
  <si>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</si>
  <si>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</si>
  <si>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</si>
  <si>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</si>
  <si>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</si>
  <si>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</si>
  <si>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</si>
  <si>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</si>
  <si>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</si>
  <si>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</si>
  <si>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</si>
  <si>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</si>
  <si>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</si>
  <si>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</si>
  <si>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</si>
  <si>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</si>
  <si>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</si>
  <si>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</si>
  <si>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</si>
  <si>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</si>
  <si>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</si>
  <si>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</si>
  <si>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</si>
  <si>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</si>
  <si>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</si>
  <si>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</si>
  <si>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</si>
  <si>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</si>
  <si>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</si>
  <si>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</si>
  <si>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</si>
  <si>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</si>
  <si>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</si>
  <si>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</si>
  <si>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</si>
  <si>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</si>
  <si>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</si>
  <si>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</si>
  <si>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</si>
  <si>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</si>
  <si>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</si>
  <si>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</si>
  <si>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</si>
  <si>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</si>
  <si>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</si>
  <si>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</si>
  <si>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</si>
  <si>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</si>
  <si>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</si>
  <si>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</si>
  <si>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</si>
  <si>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</si>
  <si>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</si>
  <si>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</si>
  <si>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</si>
  <si>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</si>
  <si>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</si>
  <si>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</si>
  <si>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</si>
  <si>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</si>
  <si>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</si>
  <si>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</si>
  <si>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</si>
  <si>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</si>
  <si>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</si>
  <si>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</si>
  <si>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</si>
  <si>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</si>
  <si>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</si>
  <si>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</si>
  <si>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</si>
  <si>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</si>
  <si>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</si>
  <si>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</si>
  <si>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</si>
  <si>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</si>
  <si>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</si>
  <si>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</si>
  <si>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</si>
  <si>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</si>
  <si>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</si>
  <si>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</si>
  <si>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</si>
  <si>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</si>
  <si>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</si>
  <si>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</si>
  <si>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</si>
  <si>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</si>
  <si>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</si>
  <si>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</si>
  <si>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</si>
  <si>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</si>
  <si>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</si>
  <si>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</si>
  <si>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</si>
  <si>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</si>
  <si>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</si>
  <si>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</si>
  <si>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</si>
  <si>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</si>
  <si>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</si>
  <si>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</si>
  <si>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</si>
  <si>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</si>
  <si>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</si>
  <si>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</si>
  <si>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</si>
  <si>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</si>
  <si>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</si>
  <si>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</si>
  <si>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</si>
  <si>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</si>
  <si>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</si>
  <si>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</si>
  <si>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</si>
  <si>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</si>
  <si>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</si>
  <si>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</si>
  <si>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</si>
  <si>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</si>
  <si>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</si>
  <si>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</si>
  <si>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</si>
  <si>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</si>
  <si>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</si>
  <si>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</si>
  <si>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</si>
  <si>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</si>
  <si>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</si>
  <si>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</si>
  <si>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</si>
  <si>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</si>
  <si>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</si>
  <si>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</si>
  <si>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</si>
  <si>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</si>
  <si>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</si>
  <si>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</si>
  <si>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</si>
  <si>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</si>
  <si>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</si>
  <si>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</si>
  <si>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</si>
  <si>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</si>
  <si>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</si>
  <si>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</si>
  <si>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</si>
  <si>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</si>
  <si>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</si>
  <si>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</si>
  <si>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</si>
  <si>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</si>
  <si>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</si>
  <si>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</si>
  <si>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</si>
  <si>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</si>
  <si>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</si>
  <si>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</si>
  <si>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</si>
  <si>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</si>
  <si>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</si>
  <si>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</si>
  <si>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</si>
  <si>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</si>
  <si>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</si>
  <si>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</si>
  <si>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</si>
  <si>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</si>
  <si>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</si>
  <si>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</si>
  <si>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</si>
  <si>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</si>
  <si>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</si>
  <si>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</si>
  <si>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</si>
  <si>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</si>
  <si>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</si>
  <si>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</si>
  <si>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</si>
  <si>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</si>
  <si>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</si>
  <si>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</si>
  <si>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</si>
  <si>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</si>
  <si>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</si>
  <si>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</si>
  <si>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</si>
  <si>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</si>
  <si>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</si>
  <si>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</si>
  <si>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</si>
  <si>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</si>
  <si>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</si>
  <si>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</si>
  <si>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</si>
  <si>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</si>
  <si>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</si>
  <si>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</si>
  <si>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</si>
  <si>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</si>
  <si>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</si>
  <si>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</si>
  <si>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</si>
  <si>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</si>
  <si>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</si>
  <si>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</si>
  <si>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</si>
  <si>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</si>
  <si>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</si>
  <si>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</si>
  <si>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</si>
  <si>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</si>
  <si>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</si>
  <si>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</si>
  <si>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</si>
  <si>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</si>
  <si>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</si>
  <si>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</si>
  <si>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</si>
  <si>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</si>
  <si>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</si>
  <si>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</si>
  <si>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</si>
  <si>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</si>
  <si>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</si>
  <si>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</si>
  <si>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</si>
  <si>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</si>
  <si>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</si>
  <si>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</si>
  <si>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</si>
  <si>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</si>
  <si>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</si>
  <si>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</si>
  <si>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</si>
  <si>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</si>
  <si>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</si>
  <si>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</si>
  <si>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</si>
  <si>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</si>
  <si>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</si>
  <si>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</si>
  <si>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</si>
  <si>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</si>
  <si>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</si>
  <si>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</si>
  <si>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</si>
  <si>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</si>
  <si>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</si>
  <si>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</si>
  <si>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</si>
  <si>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</si>
  <si>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</si>
  <si>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</si>
  <si>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</si>
  <si>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</si>
  <si>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</si>
  <si>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</si>
  <si>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</si>
  <si>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</si>
  <si>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</si>
  <si>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</si>
  <si>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</si>
  <si>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</si>
  <si>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</si>
  <si>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</si>
  <si>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</si>
  <si>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</si>
  <si>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</si>
  <si>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</si>
  <si>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</si>
  <si>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</si>
  <si>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</si>
  <si>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</si>
  <si>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</si>
  <si>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</si>
  <si>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</si>
  <si>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</si>
  <si>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</si>
  <si>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</si>
  <si>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</si>
  <si>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</si>
  <si>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</si>
  <si>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</si>
  <si>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</si>
  <si>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</si>
  <si>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</si>
  <si>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</si>
  <si>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</si>
  <si>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</si>
  <si>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</si>
  <si>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</si>
  <si>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</si>
  <si>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</si>
  <si>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</si>
  <si>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</si>
  <si>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</si>
  <si>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</si>
  <si>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</si>
  <si>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</si>
  <si>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</si>
  <si>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</si>
  <si>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</si>
  <si>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</si>
  <si>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</si>
  <si>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</si>
  <si>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</si>
  <si>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</si>
  <si>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</si>
  <si>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</si>
  <si>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</si>
  <si>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</si>
  <si>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</si>
  <si>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</si>
  <si>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</si>
  <si>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</si>
  <si>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</si>
  <si>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</si>
  <si>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</si>
  <si>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</si>
  <si>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</si>
  <si>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</si>
  <si>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</si>
  <si>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</si>
  <si>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</si>
  <si>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</si>
  <si>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</si>
  <si>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</si>
  <si>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</si>
  <si>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</si>
  <si>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</si>
  <si>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</si>
  <si>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</si>
  <si>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</si>
  <si>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</si>
  <si>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</si>
  <si>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</si>
  <si>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</si>
  <si>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</si>
  <si>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</si>
  <si>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</si>
  <si>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</si>
  <si>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</si>
  <si>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</si>
  <si>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</si>
  <si>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</si>
  <si>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</si>
  <si>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</si>
  <si>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</si>
  <si>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</si>
  <si>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</si>
  <si>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</si>
  <si>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</si>
  <si>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</si>
  <si>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</si>
  <si>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</si>
  <si>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</si>
  <si>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</si>
  <si>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</si>
  <si>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</si>
  <si>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</si>
  <si>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</si>
  <si>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</si>
  <si>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</si>
  <si>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</si>
  <si>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</si>
  <si>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</si>
  <si>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</si>
  <si>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</si>
  <si>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</si>
  <si>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</si>
  <si>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</si>
  <si>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</si>
  <si>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</si>
  <si>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</si>
  <si>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</si>
  <si>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</si>
  <si>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</si>
  <si>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</si>
  <si>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</si>
  <si>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</si>
  <si>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</si>
  <si>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</si>
  <si>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</si>
  <si>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</si>
  <si>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</si>
  <si>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</si>
  <si>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</si>
  <si>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</si>
  <si>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</si>
  <si>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</si>
  <si>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</si>
  <si>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</si>
  <si>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</si>
  <si>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</si>
  <si>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</si>
  <si>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</si>
  <si>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</si>
  <si>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</si>
  <si>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</si>
  <si>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</si>
  <si>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</si>
  <si>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</si>
  <si>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</si>
  <si>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</si>
  <si>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</si>
  <si>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</si>
  <si>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</si>
  <si>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</si>
  <si>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</si>
  <si>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</si>
  <si>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</si>
  <si>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</si>
  <si>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</si>
  <si>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</si>
  <si>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</si>
  <si>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</si>
  <si>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</si>
  <si>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</si>
  <si>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</si>
  <si>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</si>
  <si>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</si>
  <si>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</si>
  <si>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</si>
  <si>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</si>
  <si>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</si>
  <si>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</si>
  <si>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</si>
  <si>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</si>
  <si>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</si>
  <si>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</si>
  <si>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</si>
  <si>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</si>
  <si>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</si>
  <si>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</si>
  <si>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</si>
  <si>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</si>
  <si>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</si>
  <si>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</si>
  <si>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</si>
  <si>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</si>
  <si>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</si>
  <si>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</si>
  <si>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</si>
  <si>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</si>
  <si>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</si>
  <si>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</si>
  <si>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</si>
  <si>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</si>
  <si>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</si>
  <si>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</si>
  <si>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</si>
  <si>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</si>
  <si>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</si>
  <si>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</si>
  <si>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</si>
  <si>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</si>
  <si>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</si>
  <si>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</si>
  <si>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</si>
  <si>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</si>
  <si>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</si>
  <si>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</si>
  <si>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</si>
  <si>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</si>
  <si>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</si>
  <si>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</si>
  <si>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</si>
  <si>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</si>
  <si>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</si>
  <si>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</si>
  <si>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</si>
  <si>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</si>
  <si>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</si>
  <si>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</si>
  <si>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</si>
  <si>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</si>
  <si>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</si>
  <si>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</si>
  <si>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</si>
  <si>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</si>
  <si>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</si>
  <si>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</si>
  <si>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</si>
  <si>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</si>
  <si>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</si>
  <si>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</si>
  <si>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</si>
  <si>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</si>
  <si>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</si>
  <si>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</si>
  <si>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</si>
  <si>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</si>
  <si>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</si>
  <si>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</si>
  <si>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</si>
  <si>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</si>
  <si>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</si>
  <si>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</si>
  <si>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</si>
  <si>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</si>
  <si>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</si>
  <si>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</si>
  <si>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</si>
  <si>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</si>
  <si>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</si>
  <si>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</si>
  <si>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</si>
  <si>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</si>
  <si>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</si>
  <si>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</si>
  <si>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</si>
  <si>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</si>
  <si>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</si>
  <si>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</si>
  <si>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</si>
  <si>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</si>
  <si>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</si>
  <si>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</si>
  <si>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</si>
  <si>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</si>
  <si>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</si>
  <si>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</si>
  <si>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</si>
  <si>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</si>
  <si>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</si>
  <si>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</si>
  <si>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</si>
  <si>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</si>
  <si>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</si>
  <si>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</si>
  <si>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</si>
  <si>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</si>
  <si>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</si>
  <si>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</si>
  <si>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</si>
  <si>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</si>
  <si>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</si>
  <si>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</si>
  <si>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</si>
  <si>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</si>
  <si>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</si>
  <si>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</si>
  <si>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</si>
  <si>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</si>
  <si>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</si>
  <si>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</si>
  <si>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</si>
  <si>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</si>
  <si>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</si>
  <si>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</si>
  <si>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</si>
  <si>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</si>
  <si>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</si>
  <si>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</si>
  <si>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</si>
  <si>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</si>
  <si>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</si>
  <si>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</si>
  <si>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</si>
  <si>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</si>
  <si>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</si>
  <si>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</si>
  <si>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</si>
  <si>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</si>
  <si>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</si>
  <si>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</si>
  <si>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</si>
  <si>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</si>
  <si>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</si>
  <si>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</si>
  <si>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</si>
  <si>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</si>
  <si>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</si>
  <si>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</si>
  <si>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</si>
  <si>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</si>
  <si>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</si>
  <si>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</si>
  <si>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</si>
  <si>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</si>
  <si>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</si>
  <si>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</si>
  <si>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</si>
  <si>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</si>
  <si>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</si>
  <si>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</si>
  <si>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</si>
  <si>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</si>
  <si>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</si>
  <si>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</si>
  <si>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</si>
  <si>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</si>
  <si>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</si>
  <si>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</si>
  <si>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</si>
  <si>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</si>
  <si>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</si>
  <si>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</si>
  <si>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</si>
  <si>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</si>
  <si>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</si>
  <si>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</si>
  <si>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</si>
  <si>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</si>
  <si>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</si>
  <si>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</si>
  <si>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</si>
  <si>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</si>
  <si>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</si>
  <si>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</si>
  <si>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</si>
  <si>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</si>
  <si>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</si>
  <si>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</si>
  <si>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</si>
  <si>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</si>
  <si>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</si>
  <si>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</si>
  <si>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</si>
  <si>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</si>
  <si>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</si>
  <si>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</si>
  <si>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</si>
  <si>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</si>
  <si>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</si>
  <si>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</si>
  <si>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</si>
  <si>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</si>
  <si>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</si>
  <si>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</si>
  <si>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</si>
  <si>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</si>
  <si>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</si>
  <si>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</si>
  <si>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</si>
  <si>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</si>
  <si>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</si>
  <si>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</si>
  <si>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</si>
  <si>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</si>
  <si>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</si>
  <si>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</si>
  <si>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</si>
  <si>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</si>
  <si>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</si>
  <si>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</si>
  <si>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</si>
  <si>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</si>
  <si>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</si>
  <si>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</si>
  <si>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</si>
  <si>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</si>
  <si>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</si>
  <si>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</si>
  <si>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</si>
  <si>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</si>
  <si>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</si>
  <si>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</si>
  <si>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</si>
  <si>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</si>
  <si>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</si>
  <si>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</si>
  <si>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</si>
  <si>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</si>
  <si>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</si>
  <si>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</si>
  <si>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</si>
  <si>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</si>
  <si>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</si>
  <si>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</si>
  <si>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</si>
  <si>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</si>
  <si>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</si>
  <si>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</si>
  <si>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</si>
  <si>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</si>
  <si>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</si>
  <si>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</si>
  <si>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</si>
  <si>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</si>
  <si>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</si>
  <si>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</si>
  <si>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</si>
  <si>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</si>
  <si>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</si>
  <si>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</si>
  <si>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</si>
  <si>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</si>
  <si>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</si>
  <si>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</si>
  <si>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</si>
  <si>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</si>
  <si>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</si>
  <si>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</si>
  <si>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</si>
  <si>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</si>
  <si>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</si>
  <si>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</si>
  <si>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</si>
  <si>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</si>
  <si>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</si>
  <si>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</si>
  <si>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</si>
  <si>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</si>
  <si>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</si>
  <si>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</si>
  <si>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</si>
  <si>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</si>
  <si>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</si>
  <si>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</si>
  <si>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</si>
  <si>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</si>
  <si>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</si>
  <si>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</si>
  <si>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</si>
  <si>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</si>
  <si>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</si>
  <si>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</si>
  <si>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</si>
  <si>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</si>
  <si>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</si>
  <si>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</si>
  <si>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</si>
  <si>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</si>
  <si>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</si>
  <si>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</si>
  <si>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</si>
  <si>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</si>
  <si>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</si>
  <si>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</si>
  <si>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</si>
  <si>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</si>
  <si>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</si>
  <si>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</si>
  <si>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</si>
  <si>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</si>
  <si>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</si>
  <si>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</si>
  <si>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</si>
  <si>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</si>
  <si>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</si>
  <si>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</si>
  <si>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</si>
  <si>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</si>
  <si>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</si>
  <si>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</si>
  <si>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</si>
  <si>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</si>
  <si>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</si>
  <si>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</si>
  <si>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</si>
  <si>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</si>
  <si>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</si>
  <si>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</si>
  <si>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</si>
  <si>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</si>
  <si>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</si>
  <si>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</si>
  <si>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</si>
  <si>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</si>
  <si>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</si>
  <si>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</si>
  <si>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</si>
  <si>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</si>
  <si>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</si>
  <si>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</si>
  <si>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</si>
  <si>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</si>
  <si>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</si>
  <si>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</si>
  <si>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</si>
  <si>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</si>
  <si>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</si>
  <si>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</si>
  <si>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</si>
  <si>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</si>
  <si>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</si>
  <si>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</si>
  <si>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</si>
  <si>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</si>
  <si>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</si>
  <si>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</si>
  <si>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</si>
  <si>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</si>
  <si>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</si>
  <si>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</si>
  <si>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</si>
  <si>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</si>
  <si>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</si>
  <si>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</si>
  <si>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</si>
  <si>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</si>
  <si>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</si>
  <si>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</si>
  <si>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</si>
  <si>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</si>
  <si>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</si>
  <si>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</si>
  <si>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</si>
  <si>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</si>
  <si>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</si>
  <si>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</si>
  <si>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</si>
  <si>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</si>
  <si>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</si>
  <si>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</si>
  <si>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</si>
  <si>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</si>
  <si>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</si>
  <si>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</si>
  <si>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</si>
  <si>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</si>
  <si>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</si>
  <si>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</si>
  <si>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</si>
  <si>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</si>
  <si>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</si>
  <si>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</si>
  <si>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</si>
  <si>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</si>
  <si>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</si>
  <si>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</si>
  <si>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</si>
  <si>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</si>
  <si>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</si>
  <si>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</si>
  <si>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</si>
  <si>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</si>
  <si>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</si>
  <si>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</si>
  <si>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</si>
  <si>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</si>
  <si>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</si>
  <si>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</si>
  <si>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</si>
  <si>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</si>
  <si>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</si>
  <si>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</si>
  <si>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</si>
  <si>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</si>
  <si>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</si>
  <si>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</si>
  <si>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</si>
  <si>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</si>
  <si>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</si>
  <si>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</si>
  <si>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</si>
  <si>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</si>
  <si>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</si>
  <si>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</si>
  <si>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</si>
  <si>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</si>
  <si>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</si>
  <si>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</si>
  <si>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</si>
  <si>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</si>
  <si>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</si>
  <si>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</si>
  <si>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</si>
  <si>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</si>
  <si>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</si>
  <si>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</si>
  <si>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</si>
  <si>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</si>
  <si>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</si>
  <si>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</si>
  <si>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</si>
  <si>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</si>
  <si>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</si>
  <si>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</si>
  <si>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</si>
  <si>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</si>
  <si>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</si>
  <si>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</si>
  <si>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</si>
  <si>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</si>
  <si>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</si>
  <si>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</si>
  <si>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</si>
  <si>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</si>
  <si>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</si>
  <si>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</si>
  <si>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</si>
  <si>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</si>
  <si>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</si>
  <si>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</si>
  <si>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</si>
  <si>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</si>
  <si>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</si>
  <si>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</si>
  <si>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</si>
  <si>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</si>
  <si>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</si>
  <si>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</si>
  <si>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</si>
  <si>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</si>
  <si>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</si>
  <si>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</si>
  <si>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</si>
  <si>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</si>
  <si>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</si>
  <si>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</si>
  <si>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</si>
  <si>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</si>
  <si>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</si>
  <si>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</si>
  <si>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</si>
  <si>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</si>
  <si>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</si>
  <si>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</si>
  <si>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</si>
  <si>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</si>
  <si>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</si>
  <si>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</si>
  <si>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</si>
  <si>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</si>
  <si>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</si>
  <si>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</si>
  <si>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</si>
  <si>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</si>
  <si>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</si>
  <si>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</si>
  <si>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</si>
  <si>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</si>
  <si>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</si>
  <si>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</si>
  <si>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</si>
  <si>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</si>
  <si>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</si>
  <si>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</si>
  <si>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</si>
  <si>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</si>
  <si>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</si>
  <si>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</si>
  <si>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</si>
  <si>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</si>
  <si>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</si>
  <si>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</si>
  <si>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</si>
  <si>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</si>
  <si>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</si>
  <si>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</si>
  <si>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</si>
  <si>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</si>
  <si>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</si>
  <si>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</si>
  <si>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</si>
  <si>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</si>
  <si>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</si>
  <si>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</si>
  <si>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</si>
  <si>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</si>
  <si>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</si>
  <si>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</si>
  <si>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</si>
  <si>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</si>
  <si>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</si>
  <si>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</si>
  <si>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</si>
  <si>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</si>
  <si>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</si>
  <si>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</si>
  <si>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</si>
  <si>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</si>
  <si>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</si>
  <si>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</si>
  <si>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</si>
  <si>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</si>
  <si>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</si>
  <si>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</si>
  <si>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</si>
  <si>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</si>
  <si>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</si>
  <si>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</si>
  <si>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</si>
  <si>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</si>
  <si>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</si>
  <si>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</si>
  <si>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</si>
  <si>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</si>
  <si>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</si>
  <si>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</si>
  <si>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</si>
  <si>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</si>
  <si>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</si>
  <si>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</si>
  <si>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</si>
  <si>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</si>
  <si>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</si>
  <si>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</si>
  <si>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</si>
  <si>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</si>
  <si>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</si>
  <si>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</si>
  <si>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</si>
  <si>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</si>
  <si>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</si>
  <si>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</si>
  <si>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</si>
  <si>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</si>
  <si>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</si>
  <si>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</si>
  <si>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</si>
  <si>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</si>
  <si>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</si>
  <si>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</si>
  <si>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</si>
  <si>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</si>
  <si>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</si>
  <si>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</si>
  <si>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</si>
  <si>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</si>
  <si>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</si>
  <si>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</si>
  <si>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</si>
  <si>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</si>
  <si>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</si>
  <si>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</si>
  <si>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</si>
  <si>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</si>
  <si>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</si>
  <si>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</si>
  <si>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</si>
  <si>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</si>
  <si>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</si>
  <si>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</si>
  <si>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</si>
  <si>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</si>
  <si>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</si>
  <si>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</si>
  <si>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</si>
  <si>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</si>
  <si>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</si>
  <si>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</si>
  <si>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</si>
  <si>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</si>
  <si>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</si>
  <si>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</si>
  <si>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</si>
  <si>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</si>
  <si>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</si>
  <si>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</si>
  <si>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</si>
  <si>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</si>
  <si>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</si>
  <si>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</si>
  <si>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</si>
  <si>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</si>
  <si>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</si>
  <si>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</si>
  <si>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</si>
  <si>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</si>
  <si>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</si>
  <si>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</si>
  <si>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</si>
  <si>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</si>
  <si>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</si>
  <si>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</si>
  <si>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</si>
  <si>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</si>
  <si>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</si>
  <si>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</si>
  <si>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</si>
  <si>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</si>
  <si>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</si>
  <si>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</si>
  <si>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</si>
  <si>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</si>
  <si>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</si>
  <si>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</si>
  <si>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</si>
  <si>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</si>
  <si>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</si>
  <si>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</si>
  <si>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</si>
  <si>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</si>
  <si>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</si>
  <si>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</si>
  <si>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</si>
  <si>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</si>
  <si>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</si>
  <si>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</si>
  <si>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</si>
  <si>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</si>
  <si>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</si>
  <si>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</si>
  <si>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</si>
  <si>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</si>
  <si>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</si>
  <si>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</si>
  <si>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</si>
  <si>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</si>
  <si>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</si>
  <si>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</si>
  <si>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</si>
  <si>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</si>
  <si>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</si>
  <si>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</si>
  <si>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</si>
  <si>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</si>
  <si>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</si>
  <si>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</si>
  <si>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</si>
  <si>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</si>
  <si>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</si>
  <si>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</si>
  <si>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</si>
  <si>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</si>
  <si>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</si>
  <si>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</si>
  <si>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</si>
  <si>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</si>
  <si>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</si>
  <si>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</si>
  <si>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</si>
  <si>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</si>
  <si>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</si>
  <si>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</si>
  <si>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</si>
  <si>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</si>
  <si>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</si>
  <si>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</si>
  <si>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</si>
  <si>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</si>
  <si>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</si>
  <si>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</si>
  <si>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</si>
  <si>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</si>
  <si>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</si>
  <si>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</si>
  <si>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</si>
  <si>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</si>
  <si>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</si>
  <si>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</si>
  <si>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</si>
  <si>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</si>
  <si>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</si>
  <si>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</si>
  <si>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</si>
  <si>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</si>
  <si>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</si>
  <si>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</si>
  <si>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</si>
  <si>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</si>
  <si>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</si>
  <si>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</si>
  <si>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</si>
  <si>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</si>
  <si>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</si>
  <si>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</si>
  <si>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</si>
  <si>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</si>
  <si>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</si>
  <si>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</si>
  <si>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</si>
  <si>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</si>
  <si>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</si>
  <si>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</si>
  <si>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</si>
  <si>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</si>
  <si>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</si>
  <si>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</si>
  <si>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</si>
  <si>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</si>
  <si>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</si>
  <si>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</si>
  <si>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</si>
  <si>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</si>
  <si>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</si>
  <si>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</si>
  <si>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</si>
  <si>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</si>
  <si>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</si>
  <si>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</si>
  <si>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</si>
  <si>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</si>
  <si>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</si>
  <si>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</si>
  <si>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</si>
  <si>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</si>
  <si>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</si>
  <si>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</si>
  <si>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</si>
  <si>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</si>
  <si>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</si>
  <si>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</si>
  <si>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</si>
  <si>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</si>
  <si>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</si>
  <si>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</si>
  <si>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</si>
  <si>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</si>
  <si>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</si>
  <si>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</si>
  <si>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</si>
  <si>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</si>
  <si>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</si>
  <si>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</si>
  <si>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</si>
  <si>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</si>
  <si>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</si>
  <si>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</si>
  <si>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</si>
  <si>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</si>
  <si>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</si>
  <si>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</si>
  <si>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</si>
  <si>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</si>
  <si>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</si>
  <si>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</si>
  <si>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</si>
  <si>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</si>
  <si>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</si>
  <si>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</si>
  <si>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</si>
  <si>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</si>
  <si>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</si>
  <si>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</si>
  <si>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</si>
  <si>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</si>
  <si>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</si>
  <si>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</si>
  <si>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</si>
  <si>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</si>
  <si>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</si>
  <si>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</si>
  <si>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</si>
  <si>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</si>
  <si>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</si>
  <si>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</si>
  <si>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</si>
  <si>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</si>
  <si>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</si>
  <si>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</si>
  <si>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</si>
  <si>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</si>
  <si>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</si>
  <si>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</si>
  <si>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</si>
  <si>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</si>
  <si>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</si>
  <si>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</si>
  <si>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</si>
  <si>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</si>
  <si>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</si>
  <si>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</si>
  <si>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</si>
  <si>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</si>
  <si>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</si>
  <si>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</si>
  <si>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</si>
  <si>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</si>
  <si>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</si>
  <si>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</si>
  <si>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</si>
  <si>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</si>
  <si>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</si>
  <si>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</si>
  <si>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</si>
  <si>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</si>
  <si>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</si>
  <si>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</si>
  <si>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</si>
  <si>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</si>
  <si>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</si>
  <si>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</si>
  <si>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</si>
  <si>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</si>
  <si>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</si>
  <si>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</si>
  <si>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</si>
  <si>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</si>
  <si>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</si>
  <si>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</si>
  <si>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</si>
  <si>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</si>
  <si>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</si>
  <si>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</si>
  <si>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</si>
  <si>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</si>
  <si>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</si>
  <si>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</si>
  <si>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</si>
  <si>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</si>
  <si>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</si>
  <si>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</si>
  <si>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</si>
  <si>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</si>
  <si>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</si>
  <si>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</si>
  <si>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</si>
  <si>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</si>
  <si>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</si>
  <si>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</si>
  <si>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</si>
  <si>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</si>
  <si>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</si>
  <si>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</si>
  <si>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</si>
  <si>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</si>
  <si>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</si>
  <si>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</si>
  <si>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</si>
  <si>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</si>
  <si>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</si>
  <si>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</si>
  <si>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</si>
  <si>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</si>
  <si>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</si>
  <si>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</si>
  <si>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</si>
  <si>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</si>
  <si>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</si>
  <si>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</si>
  <si>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</si>
  <si>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</si>
  <si>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</si>
  <si>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</si>
  <si>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</si>
  <si>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</si>
  <si>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</si>
  <si>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</si>
  <si>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</si>
  <si>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</si>
  <si>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</si>
  <si>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</si>
  <si>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</si>
  <si>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</si>
  <si>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</si>
  <si>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</si>
  <si>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</si>
  <si>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</si>
  <si>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</si>
  <si>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</si>
  <si>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</si>
  <si>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</si>
  <si>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</si>
  <si>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</si>
  <si>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</si>
  <si>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</si>
  <si>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</si>
  <si>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</si>
  <si>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</si>
  <si>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</si>
  <si>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</si>
  <si>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</si>
  <si>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</si>
  <si>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</si>
  <si>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</si>
  <si>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</si>
  <si>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</si>
  <si>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</si>
  <si>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</si>
  <si>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</si>
  <si>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</si>
  <si>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</si>
  <si>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</si>
  <si>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</si>
  <si>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</si>
  <si>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</si>
  <si>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</si>
  <si>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</si>
  <si>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</si>
  <si>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</si>
  <si>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</si>
  <si>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</si>
  <si>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</si>
  <si>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</si>
  <si>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</si>
  <si>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</si>
  <si>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</si>
  <si>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</si>
  <si>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</si>
  <si>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</si>
  <si>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</si>
  <si>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</si>
  <si>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</si>
  <si>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</si>
  <si>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</si>
  <si>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</si>
  <si>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</si>
  <si>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</si>
  <si>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</si>
  <si>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</si>
  <si>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</si>
  <si>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</si>
  <si>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</si>
  <si>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</si>
  <si>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</si>
  <si>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</si>
  <si>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</si>
  <si>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</si>
  <si>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</si>
  <si>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</si>
  <si>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</si>
  <si>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</si>
  <si>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</si>
  <si>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</si>
  <si>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</si>
  <si>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</si>
  <si>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</si>
  <si>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</si>
  <si>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</si>
  <si>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</si>
  <si>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</si>
  <si>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</si>
  <si>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</si>
  <si>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</si>
  <si>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</si>
  <si>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</si>
  <si>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</si>
  <si>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</si>
  <si>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</si>
  <si>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</si>
  <si>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</si>
  <si>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</si>
  <si>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</si>
  <si>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</si>
  <si>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</si>
  <si>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</si>
  <si>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</si>
  <si>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</si>
  <si>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</si>
  <si>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</si>
  <si>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</si>
  <si>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</si>
  <si>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</si>
  <si>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</si>
  <si>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</si>
  <si>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</si>
  <si>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</si>
  <si>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</si>
  <si>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</si>
  <si>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</si>
  <si>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</si>
  <si>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</si>
  <si>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</si>
  <si>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</si>
  <si>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</si>
  <si>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</si>
  <si>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</si>
  <si>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</si>
  <si>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</si>
  <si>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</si>
  <si>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</si>
  <si>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</si>
  <si>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</si>
  <si>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</si>
  <si>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</si>
  <si>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</si>
  <si>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</si>
  <si>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</si>
  <si>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</si>
  <si>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</si>
  <si>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</si>
  <si>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</si>
  <si>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</si>
  <si>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</si>
  <si>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</si>
  <si>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</si>
  <si>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</si>
  <si>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</si>
  <si>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</si>
  <si>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</si>
  <si>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</si>
  <si>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</si>
  <si>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</si>
  <si>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</si>
  <si>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</si>
  <si>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</si>
  <si>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</si>
  <si>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</si>
  <si>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</si>
  <si>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</si>
  <si>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</si>
  <si>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</si>
  <si>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</si>
  <si>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</si>
  <si>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</si>
  <si>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</si>
  <si>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</si>
  <si>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</si>
  <si>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</si>
  <si>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</si>
  <si>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</si>
  <si>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</si>
  <si>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</si>
  <si>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</si>
  <si>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</si>
  <si>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</si>
  <si>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</si>
  <si>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</si>
  <si>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</si>
  <si>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</si>
  <si>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</si>
  <si>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</si>
  <si>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</si>
  <si>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</si>
  <si>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</si>
  <si>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</si>
  <si>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</si>
  <si>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</si>
  <si>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</si>
  <si>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</si>
  <si>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</si>
  <si>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</si>
  <si>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</si>
  <si>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</si>
  <si>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</si>
  <si>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</si>
  <si>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</si>
  <si>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</si>
  <si>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</si>
  <si>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</si>
  <si>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</si>
  <si>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</si>
  <si>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</si>
  <si>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</si>
  <si>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</si>
  <si>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</si>
  <si>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</si>
  <si>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</si>
  <si>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</si>
  <si>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</si>
  <si>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</si>
  <si>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</si>
  <si>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</si>
  <si>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</si>
  <si>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</si>
  <si>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</si>
  <si>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</si>
  <si>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</si>
  <si>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</si>
  <si>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</si>
  <si>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</si>
  <si>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</si>
  <si>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</si>
  <si>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</si>
  <si>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</si>
  <si>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</si>
  <si>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</si>
  <si>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</si>
  <si>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</si>
  <si>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</si>
  <si>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</si>
  <si>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</si>
  <si>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</si>
  <si>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</si>
  <si>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</si>
  <si>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</si>
  <si>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</si>
  <si>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</si>
  <si>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</si>
  <si>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</si>
  <si>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</si>
  <si>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</si>
  <si>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</si>
  <si>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</si>
  <si>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</si>
  <si>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</si>
  <si>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</si>
  <si>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</si>
  <si>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</si>
  <si>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</si>
  <si>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</si>
  <si>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</si>
  <si>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</si>
  <si>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</si>
  <si>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</si>
  <si>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</si>
  <si>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</si>
  <si>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</si>
  <si>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</si>
  <si>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</si>
  <si>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</si>
  <si>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</si>
  <si>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</si>
  <si>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</si>
  <si>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</si>
  <si>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</si>
  <si>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</si>
  <si>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</si>
  <si>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</si>
  <si>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</si>
  <si>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</si>
  <si>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</si>
  <si>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</si>
  <si>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</si>
  <si>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</si>
  <si>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</si>
  <si>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</si>
  <si>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</si>
  <si>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</si>
  <si>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</si>
  <si>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</si>
  <si>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</si>
  <si>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</si>
  <si>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</si>
  <si>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</si>
  <si>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</si>
  <si>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</si>
  <si>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</si>
  <si>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</si>
  <si>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</si>
  <si>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</si>
  <si>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</si>
  <si>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</si>
  <si>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</si>
  <si>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</si>
  <si>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</si>
  <si>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</si>
  <si>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</si>
  <si>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</si>
  <si>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</si>
  <si>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</si>
  <si>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</si>
  <si>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</si>
  <si>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</si>
  <si>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</si>
  <si>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</si>
  <si>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</si>
  <si>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</si>
  <si>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</si>
  <si>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</si>
  <si>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</si>
  <si>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</si>
  <si>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</si>
  <si>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</si>
  <si>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</si>
  <si>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</si>
  <si>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</si>
  <si>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</si>
  <si>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</si>
  <si>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</si>
  <si>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</si>
  <si>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</si>
  <si>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</si>
  <si>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</si>
  <si>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</si>
  <si>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</si>
  <si>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</si>
  <si>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</si>
  <si>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</si>
  <si>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</si>
  <si>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</si>
  <si>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</si>
  <si>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</si>
  <si>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</si>
  <si>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</si>
  <si>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</si>
  <si>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</si>
  <si>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</si>
  <si>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</si>
  <si>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</si>
  <si>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</si>
  <si>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</si>
  <si>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</si>
  <si>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</si>
  <si>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</si>
  <si>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</si>
  <si>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</si>
  <si>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</si>
  <si>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</si>
  <si>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</si>
  <si>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</si>
  <si>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</si>
  <si>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</si>
  <si>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</si>
  <si>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</si>
  <si>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</si>
  <si>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</si>
  <si>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</si>
  <si>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</si>
  <si>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</si>
  <si>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</si>
  <si>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</si>
  <si>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</si>
  <si>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</si>
  <si>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</si>
  <si>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</si>
  <si>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</si>
  <si>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</si>
  <si>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</si>
  <si>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</si>
  <si>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</si>
  <si>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</si>
  <si>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</si>
  <si>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</si>
  <si>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</si>
  <si>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</si>
  <si>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</si>
  <si>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</si>
  <si>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</si>
  <si>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</si>
  <si>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</si>
  <si>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</si>
  <si>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</si>
  <si>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</si>
  <si>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</si>
  <si>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</si>
  <si>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</si>
  <si>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</si>
  <si>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</si>
  <si>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</si>
  <si>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</si>
  <si>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</si>
  <si>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</si>
  <si>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</si>
  <si>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</si>
  <si>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</si>
  <si>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</si>
  <si>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</si>
  <si>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</si>
  <si>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</si>
  <si>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</si>
  <si>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</si>
  <si>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</si>
  <si>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</si>
  <si>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</si>
  <si>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</si>
  <si>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</si>
  <si>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</si>
  <si>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</si>
  <si>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</si>
  <si>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</si>
  <si>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</si>
  <si>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</si>
  <si>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</si>
  <si>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</si>
  <si>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</si>
  <si>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</si>
  <si>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</si>
  <si>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</si>
  <si>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</si>
  <si>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</si>
  <si>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</si>
  <si>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</si>
  <si>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</si>
  <si>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</si>
  <si>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</si>
  <si>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</si>
  <si>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</si>
  <si>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</si>
  <si>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</si>
  <si>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</si>
  <si>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</si>
  <si>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</si>
  <si>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</si>
  <si>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</si>
  <si>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</si>
  <si>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</si>
  <si>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</si>
  <si>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</si>
  <si>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</si>
  <si>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</si>
  <si>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</si>
  <si>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</si>
  <si>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</si>
  <si>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</si>
  <si>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</si>
  <si>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</si>
  <si>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</si>
  <si>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</si>
  <si>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</si>
  <si>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</si>
  <si>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</si>
  <si>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</si>
  <si>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</si>
  <si>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</si>
  <si>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</si>
  <si>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</si>
  <si>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</si>
  <si>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</si>
  <si>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</si>
  <si>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</si>
  <si>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</si>
  <si>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</si>
  <si>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</si>
  <si>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</si>
  <si>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</si>
  <si>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</si>
  <si>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</si>
  <si>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</si>
  <si>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</si>
  <si>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</si>
  <si>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</si>
  <si>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</si>
  <si>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</si>
  <si>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</si>
  <si>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</si>
  <si>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</si>
  <si>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</si>
  <si>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</si>
  <si>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</si>
  <si>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</si>
  <si>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</si>
  <si>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</si>
  <si>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</si>
  <si>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</si>
  <si>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</si>
  <si>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</si>
  <si>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</si>
  <si>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</si>
  <si>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</si>
  <si>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</si>
  <si>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</si>
  <si>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</si>
  <si>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</si>
  <si>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</si>
  <si>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</si>
  <si>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</si>
  <si>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</si>
  <si>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</si>
  <si>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</si>
  <si>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</si>
  <si>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</si>
  <si>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</si>
  <si>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</si>
  <si>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</si>
  <si>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</si>
  <si>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</si>
  <si>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</si>
  <si>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</si>
  <si>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</si>
  <si>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</si>
  <si>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</si>
  <si>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</si>
  <si>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</si>
  <si>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</si>
  <si>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</si>
  <si>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</si>
  <si>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</si>
  <si>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</si>
  <si>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</si>
  <si>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</si>
  <si>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</si>
  <si>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</si>
  <si>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</si>
  <si>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</si>
  <si>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</si>
  <si>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</si>
  <si>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</si>
  <si>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</si>
  <si>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</si>
  <si>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</si>
  <si>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</si>
  <si>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</si>
  <si>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</si>
  <si>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</si>
  <si>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</si>
  <si>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</si>
  <si>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</si>
  <si>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</si>
  <si>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</si>
  <si>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</si>
  <si>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</si>
  <si>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</si>
  <si>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</si>
  <si>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</si>
  <si>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</si>
  <si>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</si>
  <si>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</si>
  <si>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</si>
  <si>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</si>
  <si>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</si>
  <si>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</si>
  <si>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</si>
  <si>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</si>
  <si>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</si>
  <si>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</si>
  <si>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</si>
  <si>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</si>
  <si>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</si>
  <si>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</si>
  <si>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</si>
  <si>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</si>
  <si>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</si>
  <si>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</si>
  <si>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</si>
  <si>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</si>
  <si>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</si>
  <si>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</si>
  <si>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</si>
  <si>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</si>
  <si>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</si>
  <si>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</si>
  <si>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</si>
  <si>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</si>
  <si>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</si>
  <si>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</si>
  <si>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</si>
  <si>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</si>
  <si>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</si>
  <si>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</si>
  <si>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</si>
  <si>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</si>
  <si>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</si>
  <si>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</si>
  <si>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</si>
  <si>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</si>
  <si>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</si>
  <si>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</si>
  <si>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</si>
  <si>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</si>
  <si>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</si>
  <si>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</si>
  <si>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</si>
  <si>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</si>
  <si>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</si>
  <si>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</si>
  <si>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</si>
  <si>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</si>
  <si>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</si>
  <si>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</si>
  <si>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</si>
  <si>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</si>
  <si>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</si>
  <si>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</si>
  <si>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</si>
  <si>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</si>
  <si>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</si>
  <si>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</si>
  <si>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</si>
  <si>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</si>
  <si>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</si>
  <si>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</si>
  <si>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</si>
  <si>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</si>
  <si>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</si>
  <si>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</si>
  <si>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</si>
  <si>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</si>
  <si>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</si>
  <si>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</si>
  <si>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</si>
  <si>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</si>
  <si>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</si>
  <si>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</si>
  <si>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</si>
  <si>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</si>
  <si>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</si>
  <si>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</si>
  <si>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</si>
  <si>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</si>
  <si>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</si>
  <si>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</si>
  <si>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</si>
  <si>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</si>
  <si>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</si>
  <si>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</si>
  <si>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</si>
  <si>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</si>
  <si>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</si>
  <si>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</si>
  <si>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</si>
  <si>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</si>
  <si>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</si>
  <si>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</si>
  <si>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</si>
  <si>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</si>
  <si>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</si>
  <si>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</si>
  <si>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</si>
  <si>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</si>
  <si>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</si>
  <si>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</si>
  <si>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</si>
  <si>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</si>
  <si>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</si>
  <si>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</si>
  <si>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</si>
  <si>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</si>
  <si>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</si>
  <si>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</si>
  <si>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</si>
  <si>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</si>
  <si>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</si>
  <si>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</si>
  <si>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</si>
  <si>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</si>
  <si>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</si>
  <si>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</si>
  <si>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</si>
  <si>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</si>
  <si>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</si>
  <si>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</si>
  <si>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</si>
  <si>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</si>
  <si>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</si>
  <si>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</si>
  <si>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</si>
  <si>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</si>
  <si>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</si>
  <si>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</si>
  <si>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</si>
  <si>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</si>
  <si>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</si>
  <si>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</si>
  <si>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</si>
  <si>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</si>
  <si>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</si>
  <si>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</si>
  <si>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</si>
  <si>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</si>
  <si>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</si>
  <si>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</si>
  <si>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</si>
  <si>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</si>
  <si>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</si>
  <si>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</si>
  <si>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</si>
  <si>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</si>
  <si>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</si>
  <si>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</si>
  <si>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</si>
  <si>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</si>
  <si>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</si>
  <si>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</si>
  <si>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</si>
  <si>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</si>
  <si>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</si>
  <si>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</si>
  <si>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</si>
  <si>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</si>
  <si>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</si>
  <si>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</si>
  <si>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</si>
  <si>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</si>
  <si>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</si>
  <si>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</si>
  <si>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</si>
  <si>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</si>
  <si>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</si>
  <si>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</si>
  <si>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</si>
  <si>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</si>
  <si>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</si>
  <si>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</si>
  <si>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</si>
  <si>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</si>
  <si>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</si>
  <si>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</si>
  <si>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</si>
  <si>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</si>
  <si>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</si>
  <si>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</si>
  <si>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</si>
  <si>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</si>
  <si>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</si>
  <si>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</si>
  <si>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</si>
  <si>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</si>
  <si>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</si>
  <si>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</si>
  <si>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</si>
  <si>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</si>
  <si>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</si>
  <si>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</si>
  <si>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</si>
  <si>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</si>
  <si>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</si>
  <si>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</si>
  <si>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</si>
  <si>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</si>
  <si>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</si>
  <si>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</si>
  <si>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</si>
  <si>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</si>
  <si>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</si>
  <si>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</si>
  <si>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</si>
  <si>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</si>
  <si>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</si>
  <si>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</si>
  <si>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</si>
  <si>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</si>
  <si>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</si>
  <si>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</si>
  <si>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</si>
  <si>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</si>
  <si>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</si>
  <si>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</si>
  <si>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</si>
  <si>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</si>
  <si>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</si>
  <si>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</si>
  <si>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</si>
  <si>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</si>
  <si>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</si>
  <si>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</si>
  <si>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</si>
  <si>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</si>
  <si>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</si>
  <si>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</si>
  <si>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</si>
  <si>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</si>
  <si>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</si>
  <si>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</si>
  <si>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</si>
  <si>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</si>
  <si>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</si>
  <si>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</si>
  <si>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</si>
  <si>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</si>
  <si>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</si>
  <si>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</si>
  <si>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</si>
  <si>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</si>
  <si>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</si>
  <si>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</si>
  <si>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</si>
  <si>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</si>
  <si>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</si>
  <si>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</si>
  <si>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</si>
  <si>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</si>
  <si>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</si>
  <si>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</si>
  <si>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</si>
  <si>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</si>
  <si>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</si>
  <si>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</si>
  <si>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</si>
  <si>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</si>
  <si>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</si>
  <si>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</si>
  <si>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</si>
  <si>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</si>
  <si>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</si>
  <si>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</si>
  <si>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</si>
  <si>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</si>
  <si>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</si>
  <si>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</si>
  <si>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</si>
  <si>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</si>
  <si>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</si>
  <si>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</si>
  <si>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</si>
  <si>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</si>
  <si>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</si>
  <si>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</si>
  <si>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</si>
  <si>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</si>
  <si>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</si>
  <si>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</si>
  <si>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</si>
  <si>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</si>
  <si>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</si>
  <si>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</si>
  <si>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</si>
  <si>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</si>
  <si>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</si>
  <si>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</si>
  <si>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</si>
  <si>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</si>
  <si>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</si>
  <si>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</si>
  <si>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</si>
  <si>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</si>
  <si>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</si>
  <si>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</si>
  <si>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</si>
  <si>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</si>
  <si>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</si>
  <si>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</si>
  <si>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</si>
  <si>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</si>
  <si>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</si>
  <si>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</si>
  <si>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</si>
  <si>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</si>
  <si>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</si>
  <si>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</si>
  <si>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</si>
  <si>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</si>
  <si>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</si>
  <si>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</si>
  <si>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</si>
  <si>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</si>
  <si>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</si>
  <si>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</si>
  <si>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</si>
  <si>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</si>
  <si>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</si>
  <si>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</si>
  <si>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</si>
  <si>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</si>
  <si>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</si>
  <si>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</si>
  <si>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</si>
  <si>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</si>
  <si>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</si>
  <si>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</si>
  <si>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</si>
  <si>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</si>
  <si>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</si>
  <si>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</si>
  <si>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</si>
  <si>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</si>
  <si>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</si>
  <si>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</si>
  <si>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</si>
  <si>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</si>
  <si>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</si>
  <si>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</si>
  <si>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</si>
  <si>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</si>
  <si>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</si>
  <si>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</si>
  <si>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</si>
  <si>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</si>
  <si>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</si>
  <si>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</si>
  <si>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</si>
  <si>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</si>
  <si>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</si>
  <si>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</si>
  <si>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</si>
  <si>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</si>
  <si>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</si>
  <si>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</si>
  <si>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</si>
  <si>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</si>
  <si>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</si>
  <si>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</si>
  <si>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</si>
  <si>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</si>
  <si>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</si>
  <si>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</si>
  <si>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</si>
  <si>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</si>
  <si>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</si>
  <si>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</si>
  <si>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</si>
  <si>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</si>
  <si>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</si>
  <si>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</si>
  <si>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</si>
  <si>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</si>
  <si>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</si>
  <si>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</si>
  <si>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</si>
  <si>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</si>
  <si>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</si>
  <si>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</si>
  <si>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</si>
  <si>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</si>
  <si>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</si>
  <si>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</si>
  <si>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</si>
  <si>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</si>
  <si>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</si>
  <si>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</si>
  <si>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</si>
  <si>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</si>
  <si>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</si>
  <si>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</si>
  <si>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</si>
  <si>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</si>
  <si>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</si>
  <si>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</si>
  <si>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</si>
  <si>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</si>
  <si>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</si>
  <si>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</si>
  <si>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</si>
  <si>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</si>
  <si>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</si>
  <si>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</si>
  <si>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</si>
  <si>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</si>
  <si>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</si>
  <si>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</si>
  <si>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</si>
  <si>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</si>
  <si>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</si>
  <si>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</si>
  <si>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</si>
  <si>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</si>
  <si>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</si>
  <si>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</si>
  <si>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</si>
  <si>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</si>
  <si>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</si>
  <si>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</si>
  <si>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</si>
  <si>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</si>
  <si>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</si>
  <si>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</si>
  <si>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</si>
  <si>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</si>
  <si>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</si>
  <si>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</si>
  <si>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</si>
  <si>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</si>
  <si>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</si>
  <si>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</si>
  <si>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</si>
  <si>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</si>
  <si>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</si>
  <si>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</si>
  <si>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</si>
  <si>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</si>
  <si>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</si>
  <si>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</si>
  <si>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</si>
  <si>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</si>
  <si>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</si>
  <si>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</si>
  <si>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</si>
  <si>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</si>
  <si>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</si>
  <si>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</si>
  <si>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</si>
  <si>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</si>
  <si>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</si>
  <si>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</si>
  <si>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</si>
  <si>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</si>
  <si>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</si>
  <si>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</si>
  <si>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</si>
  <si>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</si>
  <si>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</si>
  <si>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</si>
  <si>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</si>
  <si>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</si>
  <si>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</si>
  <si>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</si>
  <si>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</si>
  <si>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</si>
  <si>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</si>
  <si>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</si>
  <si>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</si>
  <si>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</si>
  <si>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</si>
  <si>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</si>
  <si>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</si>
  <si>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</si>
  <si>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</si>
  <si>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</si>
  <si>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</si>
  <si>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</si>
  <si>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</si>
  <si>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</si>
  <si>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</si>
  <si>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</si>
  <si>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</si>
  <si>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</si>
  <si>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</si>
  <si>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</si>
  <si>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</si>
  <si>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</si>
  <si>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</si>
  <si>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</si>
  <si>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</si>
  <si>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</si>
  <si>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</si>
  <si>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</si>
  <si>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</si>
  <si>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</si>
  <si>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</si>
  <si>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</si>
  <si>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</si>
  <si>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</si>
  <si>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</si>
  <si>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</si>
  <si>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</si>
  <si>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</si>
  <si>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</si>
  <si>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</si>
  <si>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</si>
  <si>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</si>
  <si>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</si>
  <si>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</si>
  <si>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</si>
  <si>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</si>
  <si>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</si>
  <si>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</si>
  <si>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</si>
  <si>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</si>
  <si>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</si>
  <si>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</si>
  <si>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</si>
  <si>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</si>
  <si>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</si>
  <si>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</si>
  <si>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</si>
  <si>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</si>
  <si>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</si>
  <si>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</si>
  <si>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</si>
  <si>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</si>
  <si>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</si>
  <si>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</si>
  <si>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</si>
  <si>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</si>
  <si>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</si>
  <si>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</si>
  <si>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</si>
  <si>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</si>
  <si>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</si>
  <si>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</si>
  <si>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</si>
  <si>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</si>
  <si>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</si>
  <si>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</si>
  <si>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</si>
  <si>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</si>
  <si>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</si>
  <si>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</si>
  <si>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</si>
  <si>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</si>
  <si>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</si>
  <si>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</si>
  <si>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</si>
  <si>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</si>
  <si>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</si>
  <si>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</si>
  <si>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</si>
  <si>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</si>
  <si>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</si>
  <si>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</si>
  <si>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</si>
  <si>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</si>
  <si>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</si>
  <si>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</si>
  <si>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</si>
  <si>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</si>
  <si>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</si>
  <si>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</si>
  <si>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</si>
  <si>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</si>
  <si>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</si>
  <si>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</si>
  <si>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</si>
  <si>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</si>
  <si>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</si>
  <si>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</si>
  <si>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</si>
  <si>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</si>
  <si>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</si>
  <si>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</si>
  <si>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</si>
  <si>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</si>
  <si>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</si>
  <si>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</si>
  <si>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</si>
  <si>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</si>
  <si>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</si>
  <si>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</si>
  <si>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</si>
  <si>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</si>
  <si>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</si>
  <si>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</si>
  <si>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</si>
  <si>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</si>
  <si>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</si>
  <si>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</si>
  <si>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</si>
  <si>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</si>
  <si>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</si>
  <si>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</si>
  <si>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</si>
  <si>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</si>
  <si>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</si>
  <si>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</si>
  <si>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</si>
  <si>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</si>
  <si>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</si>
  <si>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</si>
  <si>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</si>
  <si>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</si>
  <si>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</si>
  <si>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</si>
  <si>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</si>
  <si>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</si>
  <si>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</si>
  <si>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</si>
  <si>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</si>
  <si>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</si>
  <si>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</si>
  <si>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</si>
  <si>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</si>
  <si>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</si>
  <si>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</si>
  <si>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</si>
  <si>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</si>
  <si>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</si>
  <si>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</si>
  <si>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</si>
  <si>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</si>
  <si>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</si>
  <si>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</si>
  <si>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</si>
  <si>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</si>
  <si>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</si>
  <si>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</si>
  <si>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</si>
  <si>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</si>
  <si>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</si>
  <si>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</si>
  <si>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</si>
  <si>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</si>
  <si>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</si>
  <si>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</si>
  <si>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</si>
  <si>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</si>
  <si>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</si>
  <si>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</si>
  <si>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</si>
  <si>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</si>
  <si>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</si>
  <si>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</si>
  <si>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</si>
  <si>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</si>
  <si>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</si>
  <si>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</si>
  <si>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</si>
  <si>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</si>
  <si>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</si>
  <si>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</si>
  <si>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</si>
  <si>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</si>
  <si>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</si>
  <si>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</si>
  <si>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</si>
  <si>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</si>
  <si>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</si>
  <si>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</si>
  <si>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</si>
  <si>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</si>
  <si>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</si>
  <si>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</si>
  <si>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</si>
  <si>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</si>
  <si>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</si>
  <si>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</si>
  <si>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</si>
  <si>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</si>
  <si>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</si>
  <si>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</si>
  <si>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</si>
  <si>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</si>
  <si>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</si>
  <si>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</si>
  <si>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</si>
  <si>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</si>
  <si>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</si>
  <si>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</si>
  <si>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</si>
  <si>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</si>
  <si>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</si>
  <si>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</si>
  <si>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</si>
  <si>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</si>
  <si>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</si>
  <si>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</si>
  <si>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</si>
  <si>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</si>
  <si>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</si>
  <si>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</si>
  <si>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</si>
  <si>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</si>
  <si>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</si>
  <si>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</si>
  <si>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</si>
  <si>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</si>
  <si>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</si>
  <si>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</si>
  <si>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</si>
  <si>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</si>
  <si>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</si>
  <si>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</si>
  <si>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</si>
  <si>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</si>
  <si>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</si>
  <si>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</si>
  <si>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</si>
  <si>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</si>
  <si>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</si>
  <si>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</si>
  <si>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</si>
  <si>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</si>
  <si>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</si>
  <si>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</si>
  <si>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</si>
  <si>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</si>
  <si>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</si>
  <si>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</si>
  <si>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</si>
  <si>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</si>
  <si>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</si>
  <si>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</si>
  <si>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</si>
  <si>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</si>
  <si>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</si>
  <si>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</si>
  <si>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</si>
  <si>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</si>
  <si>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</si>
  <si>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</si>
  <si>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</si>
  <si>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</si>
  <si>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</si>
  <si>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</si>
  <si>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</si>
  <si>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</si>
  <si>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</si>
  <si>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</si>
  <si>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</si>
  <si>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</si>
  <si>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</si>
  <si>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</si>
  <si>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</si>
  <si>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</si>
  <si>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</si>
  <si>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</si>
  <si>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</si>
  <si>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</si>
  <si>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</si>
  <si>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</si>
  <si>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</si>
  <si>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</si>
  <si>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</si>
  <si>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</si>
  <si>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</si>
  <si>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</si>
  <si>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</si>
  <si>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</si>
  <si>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</si>
  <si>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</si>
  <si>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</si>
  <si>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</si>
  <si>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</si>
  <si>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</si>
  <si>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</si>
  <si>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</si>
  <si>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</si>
  <si>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</si>
  <si>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</si>
  <si>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</si>
  <si>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</si>
  <si>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</si>
  <si>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</si>
  <si>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</si>
  <si>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</si>
  <si>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</si>
  <si>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</si>
  <si>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</si>
  <si>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</si>
  <si>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</si>
  <si>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</si>
  <si>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</si>
  <si>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</si>
  <si>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</si>
  <si>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</si>
  <si>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</si>
  <si>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</si>
  <si>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</si>
  <si>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</si>
  <si>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</si>
  <si>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</si>
  <si>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</si>
  <si>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</si>
  <si>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</si>
  <si>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</si>
  <si>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</si>
  <si>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</si>
  <si>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</si>
  <si>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</si>
  <si>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</si>
  <si>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</si>
  <si>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</si>
  <si>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</si>
  <si>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</si>
  <si>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</si>
  <si>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</si>
  <si>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</si>
  <si>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</si>
  <si>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</si>
  <si>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</si>
  <si>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</si>
  <si>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</si>
  <si>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</si>
  <si>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</si>
  <si>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</si>
  <si>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</si>
  <si>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</si>
  <si>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</si>
  <si>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</si>
  <si>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</si>
  <si>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</si>
  <si>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</si>
  <si>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</si>
  <si>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</si>
  <si>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</si>
  <si>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</si>
  <si>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</si>
  <si>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</si>
  <si>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</si>
  <si>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</si>
  <si>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</si>
  <si>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</si>
  <si>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</si>
  <si>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</si>
  <si>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</si>
  <si>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</si>
  <si>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</si>
  <si>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</si>
  <si>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</si>
  <si>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</si>
  <si>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</si>
  <si>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</si>
  <si>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</si>
  <si>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</si>
  <si>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</si>
  <si>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</si>
  <si>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</si>
  <si>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</si>
  <si>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</si>
  <si>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</si>
  <si>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</si>
  <si>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</si>
  <si>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</si>
  <si>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</si>
  <si>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</si>
  <si>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</si>
  <si>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</si>
  <si>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</si>
  <si>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</si>
  <si>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</si>
  <si>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</si>
  <si>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</si>
  <si>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</si>
  <si>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</si>
  <si>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</si>
  <si>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</si>
  <si>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</si>
  <si>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</si>
  <si>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</si>
  <si>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</si>
  <si>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</si>
  <si>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</si>
  <si>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</si>
  <si>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</si>
  <si>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</si>
  <si>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</si>
  <si>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</si>
  <si>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</si>
  <si>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</si>
  <si>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</si>
  <si>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</si>
  <si>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</si>
  <si>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</si>
  <si>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</si>
  <si>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</si>
  <si>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</si>
  <si>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</si>
  <si>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</si>
  <si>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</si>
  <si>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</si>
  <si>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</si>
  <si>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</si>
  <si>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</si>
  <si>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</si>
  <si>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</si>
  <si>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</si>
  <si>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</si>
  <si>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</si>
  <si>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</si>
  <si>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</si>
  <si>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</si>
  <si>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</si>
  <si>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</si>
  <si>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</si>
  <si>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</si>
  <si>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</si>
  <si>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</si>
  <si>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</si>
  <si>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</si>
  <si>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</si>
  <si>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</si>
  <si>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</si>
  <si>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</si>
  <si>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</si>
  <si>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</si>
  <si>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</si>
  <si>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</si>
  <si>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</si>
  <si>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</si>
  <si>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</si>
  <si>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</si>
  <si>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</si>
  <si>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</si>
  <si>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</si>
  <si>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</si>
  <si>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</si>
  <si>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</si>
  <si>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</si>
  <si>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</si>
  <si>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</si>
  <si>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</si>
  <si>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</si>
  <si>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</si>
  <si>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</si>
  <si>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</si>
  <si>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</si>
  <si>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</si>
  <si>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</si>
  <si>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</si>
  <si>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</si>
  <si>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</si>
  <si>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</si>
  <si>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</si>
  <si>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</si>
  <si>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</si>
  <si>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</si>
  <si>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</si>
  <si>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</si>
  <si>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</si>
  <si>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</si>
  <si>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</si>
  <si>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</si>
  <si>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</si>
  <si>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</si>
  <si>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</si>
  <si>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</si>
  <si>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</si>
  <si>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</si>
  <si>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</si>
  <si>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</si>
  <si>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</si>
  <si>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</si>
  <si>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</si>
  <si>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</si>
  <si>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</si>
  <si>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</si>
  <si>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</si>
  <si>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</si>
  <si>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</si>
  <si>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</si>
  <si>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</si>
  <si>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</si>
  <si>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</si>
  <si>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</si>
  <si>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</si>
  <si>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</si>
  <si>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</si>
  <si>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</si>
  <si>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</si>
  <si>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</si>
  <si>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</si>
  <si>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</si>
  <si>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</si>
  <si>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</si>
  <si>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</si>
  <si>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</si>
  <si>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</si>
  <si>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</si>
  <si>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</si>
  <si>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</si>
  <si>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</si>
  <si>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</si>
  <si>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</si>
  <si>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</si>
  <si>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</si>
  <si>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</si>
  <si>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</si>
  <si>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</si>
  <si>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</si>
  <si>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</si>
  <si>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</si>
  <si>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</si>
  <si>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</si>
  <si>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</si>
  <si>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</si>
  <si>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</si>
  <si>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</si>
  <si>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</si>
  <si>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</si>
  <si>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</si>
  <si>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</si>
  <si>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</si>
  <si>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</si>
  <si>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</si>
  <si>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</si>
  <si>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</si>
  <si>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</si>
  <si>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</si>
  <si>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</si>
  <si>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</si>
  <si>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</si>
  <si>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</si>
  <si>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</si>
  <si>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</si>
  <si>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</si>
  <si>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</si>
  <si>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</si>
  <si>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</si>
  <si>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</si>
  <si>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</si>
  <si>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</si>
  <si>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</si>
  <si>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</si>
  <si>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</si>
  <si>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</si>
  <si>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</si>
  <si>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</si>
  <si>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</si>
  <si>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</si>
  <si>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</si>
  <si>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</si>
  <si>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</si>
  <si>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</si>
  <si>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</si>
  <si>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</si>
  <si>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</si>
  <si>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</si>
  <si>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</si>
  <si>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</si>
  <si>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</si>
  <si>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</si>
  <si>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</si>
  <si>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</si>
  <si>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</si>
  <si>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</si>
  <si>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</si>
  <si>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</si>
  <si>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</si>
  <si>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</si>
  <si>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</si>
  <si>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</si>
  <si>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</si>
  <si>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</si>
  <si>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</si>
  <si>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</si>
  <si>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</si>
  <si>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</si>
  <si>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</si>
  <si>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</si>
  <si>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</si>
  <si>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</si>
  <si>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</si>
  <si>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</si>
  <si>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</si>
  <si>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</si>
  <si>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</si>
  <si>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</si>
  <si>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</si>
  <si>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</si>
  <si>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</si>
  <si>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</si>
  <si>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</si>
  <si>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</si>
  <si>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</si>
  <si>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</si>
  <si>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</si>
  <si>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</si>
  <si>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</si>
  <si>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</si>
  <si>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</si>
  <si>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</si>
  <si>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</si>
  <si>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</si>
  <si>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</si>
  <si>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</si>
  <si>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</si>
  <si>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</si>
  <si>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</si>
  <si>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</si>
  <si>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</si>
  <si>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</si>
  <si>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</si>
  <si>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</si>
  <si>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</si>
  <si>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</si>
  <si>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</si>
  <si>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</si>
  <si>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</si>
  <si>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</si>
  <si>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</si>
  <si>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</si>
  <si>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</si>
  <si>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</si>
  <si>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</si>
  <si>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</si>
  <si>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</si>
  <si>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</si>
  <si>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</si>
  <si>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</si>
  <si>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</si>
  <si>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</si>
  <si>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</si>
  <si>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</si>
  <si>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</si>
  <si>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</si>
  <si>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</si>
  <si>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</si>
  <si>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</si>
  <si>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</si>
  <si>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</si>
  <si>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</si>
  <si>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</si>
  <si>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</si>
  <si>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</si>
  <si>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</si>
  <si>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</si>
  <si>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</si>
  <si>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</si>
  <si>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</si>
  <si>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</si>
  <si>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</si>
  <si>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</si>
  <si>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</si>
  <si>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</si>
  <si>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</si>
  <si>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</si>
  <si>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</si>
  <si>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</si>
  <si>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</si>
  <si>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</si>
  <si>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</si>
  <si>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</si>
  <si>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</si>
  <si>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</si>
  <si>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</si>
  <si>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</si>
  <si>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</si>
  <si>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</si>
  <si>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</si>
  <si>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</si>
  <si>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</si>
  <si>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</si>
  <si>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</si>
  <si>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</si>
  <si>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</si>
  <si>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</si>
  <si>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</si>
  <si>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</si>
  <si>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</si>
  <si>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</si>
  <si>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</si>
  <si>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</si>
  <si>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</si>
  <si>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</si>
  <si>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</si>
  <si>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</si>
  <si>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</si>
  <si>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</si>
  <si>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</si>
  <si>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</si>
  <si>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</si>
  <si>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</si>
  <si>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</si>
  <si>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</si>
  <si>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</si>
  <si>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</si>
  <si>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</si>
  <si>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</si>
  <si>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</si>
  <si>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</si>
  <si>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</si>
  <si>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</si>
  <si>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</si>
  <si>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</si>
  <si>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</si>
  <si>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</si>
  <si>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</si>
  <si>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</si>
  <si>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</si>
  <si>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</si>
  <si>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</si>
  <si>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</si>
  <si>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</si>
  <si>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</si>
  <si>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</si>
  <si>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</si>
  <si>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</si>
  <si>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</si>
  <si>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</si>
  <si>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</si>
  <si>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</si>
  <si>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</si>
  <si>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</si>
  <si>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</si>
  <si>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</si>
  <si>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</si>
  <si>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</si>
  <si>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</si>
  <si>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</si>
  <si>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</si>
  <si>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</si>
  <si>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</si>
  <si>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</si>
  <si>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</si>
  <si>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</si>
  <si>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</si>
  <si>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</si>
  <si>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</si>
  <si>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</si>
  <si>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</si>
  <si>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</si>
  <si>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</si>
  <si>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</si>
  <si>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</si>
  <si>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</si>
  <si>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</si>
  <si>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</si>
  <si>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</si>
  <si>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</si>
  <si>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</si>
  <si>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</si>
  <si>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</si>
  <si>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</si>
  <si>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</si>
  <si>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</si>
  <si>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</si>
  <si>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</si>
  <si>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</si>
  <si>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</si>
  <si>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</si>
  <si>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</si>
  <si>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</si>
  <si>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</si>
  <si>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</si>
  <si>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</si>
  <si>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</si>
  <si>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</si>
  <si>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</si>
  <si>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</si>
  <si>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</si>
  <si>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</si>
  <si>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</si>
  <si>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</si>
  <si>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</si>
  <si>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</si>
  <si>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</si>
  <si>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</si>
  <si>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</si>
  <si>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</si>
  <si>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</si>
  <si>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</si>
  <si>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</si>
  <si>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</si>
  <si>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</si>
  <si>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</si>
  <si>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</si>
  <si>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</si>
  <si>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</si>
  <si>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</si>
  <si>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</si>
  <si>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</si>
  <si>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</si>
  <si>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</si>
  <si>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</si>
  <si>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</si>
  <si>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</si>
  <si>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</si>
  <si>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</si>
  <si>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</si>
  <si>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</si>
  <si>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</si>
  <si>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</si>
  <si>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</si>
  <si>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</si>
  <si>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</si>
  <si>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</si>
  <si>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</si>
  <si>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</si>
  <si>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</si>
  <si>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</si>
  <si>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</si>
  <si>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</si>
  <si>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</si>
  <si>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</si>
  <si>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</si>
  <si>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</si>
  <si>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</si>
  <si>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</si>
  <si>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</si>
  <si>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</si>
  <si>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</si>
  <si>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</si>
  <si>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</si>
  <si>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</si>
  <si>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</si>
  <si>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</si>
  <si>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</si>
  <si>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</si>
  <si>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</si>
  <si>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</si>
  <si>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</si>
  <si>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</si>
  <si>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</si>
  <si>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</si>
  <si>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</si>
  <si>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</si>
  <si>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</si>
  <si>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</si>
  <si>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</si>
  <si>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</si>
  <si>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</si>
  <si>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</si>
  <si>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</si>
  <si>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</si>
  <si>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</si>
  <si>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</si>
  <si>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</si>
  <si>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</si>
  <si>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</si>
  <si>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</si>
  <si>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</si>
  <si>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</si>
  <si>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</si>
  <si>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</si>
  <si>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</si>
  <si>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</si>
  <si>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</si>
  <si>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</si>
  <si>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</si>
  <si>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</si>
  <si>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</si>
  <si>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</si>
  <si>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</si>
  <si>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</si>
  <si>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</si>
  <si>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</si>
  <si>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</si>
  <si>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</si>
  <si>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</si>
  <si>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</si>
  <si>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</si>
  <si>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</si>
  <si>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</si>
  <si>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</si>
  <si>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</si>
  <si>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</si>
  <si>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</si>
  <si>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</si>
  <si>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</si>
  <si>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</si>
  <si>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</si>
  <si>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</si>
  <si>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</si>
  <si>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</si>
  <si>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</si>
  <si>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</si>
  <si>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</si>
  <si>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</si>
  <si>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</si>
  <si>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</si>
  <si>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</si>
  <si>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</si>
  <si>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</si>
  <si>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</si>
  <si>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</si>
  <si>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</si>
  <si>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</si>
  <si>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</si>
  <si>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</si>
  <si>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</si>
  <si>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</si>
  <si>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</si>
  <si>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</si>
  <si>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</si>
  <si>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</si>
  <si>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</si>
  <si>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</si>
  <si>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</si>
  <si>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</si>
  <si>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</si>
  <si>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</si>
  <si>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</si>
  <si>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</si>
  <si>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</si>
  <si>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</si>
  <si>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</si>
  <si>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</si>
  <si>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</si>
  <si>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</si>
  <si>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</si>
  <si>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</si>
  <si>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</si>
  <si>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</si>
  <si>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</si>
  <si>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</si>
  <si>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</si>
  <si>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</si>
  <si>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</si>
  <si>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</si>
  <si>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</si>
  <si>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</si>
  <si>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</si>
  <si>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</si>
  <si>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</si>
  <si>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</si>
  <si>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</si>
  <si>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</si>
  <si>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</si>
  <si>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</si>
  <si>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</si>
  <si>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</si>
  <si>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</si>
  <si>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</si>
  <si>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</si>
  <si>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</si>
  <si>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</si>
  <si>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</si>
  <si>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</si>
  <si>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</si>
  <si>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</si>
  <si>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</si>
  <si>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</si>
  <si>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</si>
  <si>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</si>
  <si>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</si>
  <si>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</si>
  <si>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</si>
  <si>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</si>
  <si>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</si>
  <si>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</si>
  <si>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</si>
  <si>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</si>
  <si>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</si>
  <si>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</si>
  <si>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</si>
  <si>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</si>
  <si>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</si>
  <si>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</si>
  <si>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</si>
  <si>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</si>
  <si>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</si>
  <si>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</si>
  <si>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</si>
  <si>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</si>
  <si>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</si>
  <si>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</si>
  <si>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</si>
  <si>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</si>
  <si>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</si>
  <si>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</si>
  <si>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</si>
  <si>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</si>
  <si>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</si>
  <si>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</si>
  <si>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</si>
  <si>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</si>
  <si>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</si>
  <si>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</si>
  <si>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</si>
  <si>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</si>
  <si>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</si>
  <si>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</si>
  <si>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</si>
  <si>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</si>
  <si>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</si>
  <si>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</si>
  <si>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</si>
  <si>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</si>
  <si>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</si>
  <si>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</si>
  <si>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</si>
  <si>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</si>
  <si>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</si>
  <si>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</si>
  <si>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</si>
  <si>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</si>
  <si>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</si>
  <si>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</si>
  <si>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</si>
  <si>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</si>
  <si>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</si>
  <si>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</si>
  <si>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</si>
  <si>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</si>
  <si>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</si>
  <si>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</si>
  <si>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</si>
  <si>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</si>
  <si>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</si>
  <si>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</si>
  <si>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</si>
  <si>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</si>
  <si>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</si>
  <si>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</si>
  <si>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</si>
  <si>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</si>
  <si>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</si>
  <si>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</si>
  <si>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</si>
  <si>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</si>
  <si>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</si>
  <si>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</si>
  <si>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</si>
  <si>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</si>
  <si>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</si>
  <si>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</si>
  <si>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</si>
  <si>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</si>
  <si>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</si>
  <si>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</si>
  <si>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</si>
  <si>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</si>
  <si>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</si>
  <si>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</si>
  <si>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</si>
  <si>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</si>
  <si>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</si>
  <si>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</si>
  <si>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</si>
  <si>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</si>
  <si>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</si>
  <si>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</si>
  <si>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</si>
  <si>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</si>
  <si>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</si>
  <si>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</si>
  <si>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</si>
  <si>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</si>
  <si>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</si>
  <si>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</si>
  <si>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</si>
  <si>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</si>
  <si>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</si>
  <si>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</si>
  <si>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</si>
  <si>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</si>
  <si>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</si>
  <si>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</si>
  <si>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</si>
  <si>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</si>
  <si>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</si>
  <si>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</si>
  <si>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</si>
  <si>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</si>
  <si>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</si>
  <si>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</si>
  <si>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</si>
  <si>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</si>
  <si>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</si>
  <si>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</si>
  <si>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</si>
  <si>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</si>
  <si>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</si>
  <si>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</si>
  <si>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</si>
  <si>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</si>
  <si>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</si>
  <si>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</si>
  <si>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</si>
  <si>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</si>
  <si>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</si>
  <si>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</si>
  <si>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</si>
  <si>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</si>
  <si>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</si>
  <si>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</si>
  <si>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</si>
  <si>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</si>
  <si>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</si>
  <si>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</si>
  <si>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</si>
  <si>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</si>
  <si>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</si>
  <si>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</si>
  <si>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</si>
  <si>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</si>
  <si>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</si>
  <si>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</si>
  <si>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</si>
  <si>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</si>
  <si>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</si>
  <si>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</si>
  <si>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</si>
  <si>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</si>
  <si>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</si>
  <si>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</si>
  <si>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</si>
  <si>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</si>
  <si>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</si>
  <si>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</si>
  <si>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</si>
  <si>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</si>
  <si>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</si>
  <si>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</si>
  <si>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</si>
  <si>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</si>
  <si>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</si>
  <si>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</si>
  <si>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</si>
  <si>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</si>
  <si>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</si>
  <si>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</si>
  <si>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</si>
  <si>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</si>
  <si>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</si>
  <si>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</si>
  <si>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</si>
  <si>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</si>
  <si>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</si>
  <si>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</si>
  <si>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</si>
  <si>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</si>
  <si>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</si>
  <si>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</si>
  <si>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</si>
  <si>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</si>
  <si>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</si>
  <si>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</si>
  <si>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</si>
  <si>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</si>
  <si>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</si>
  <si>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</si>
  <si>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</si>
  <si>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</si>
  <si>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</si>
  <si>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</si>
  <si>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</si>
  <si>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</si>
  <si>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</si>
  <si>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</si>
  <si>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</si>
  <si>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</si>
  <si>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</si>
  <si>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</si>
  <si>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</si>
  <si>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</si>
  <si>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</si>
  <si>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</si>
  <si>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</si>
  <si>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</si>
  <si>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</si>
  <si>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</si>
  <si>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</si>
  <si>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</si>
  <si>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</si>
  <si>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</si>
  <si>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</si>
  <si>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</si>
  <si>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</si>
  <si>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</si>
  <si>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</si>
  <si>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</si>
  <si>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</si>
  <si>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</si>
  <si>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</si>
  <si>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</si>
  <si>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</si>
  <si>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</si>
  <si>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</si>
  <si>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</si>
  <si>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</si>
  <si>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</si>
  <si>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</si>
  <si>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</si>
  <si>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</si>
  <si>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</si>
  <si>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</si>
  <si>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</si>
  <si>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</si>
  <si>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</si>
  <si>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</si>
  <si>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</si>
  <si>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</si>
  <si>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</si>
  <si>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</si>
  <si>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</si>
  <si>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</si>
  <si>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</si>
  <si>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</si>
  <si>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</si>
  <si>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</si>
  <si>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</si>
  <si>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</si>
  <si>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</si>
  <si>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</si>
  <si>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</si>
  <si>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</si>
  <si>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</si>
  <si>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</si>
  <si>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</si>
  <si>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</si>
  <si>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</si>
  <si>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</si>
  <si>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</si>
  <si>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</si>
  <si>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</si>
  <si>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</si>
  <si>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</si>
  <si>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</si>
  <si>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</si>
  <si>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</si>
  <si>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</si>
  <si>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</si>
  <si>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</si>
  <si>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</si>
  <si>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</si>
  <si>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</si>
  <si>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</si>
  <si>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</si>
  <si>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</si>
  <si>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</si>
  <si>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</si>
  <si>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</si>
  <si>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</si>
  <si>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</si>
  <si>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</si>
  <si>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</si>
  <si>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</si>
  <si>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</si>
  <si>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</si>
  <si>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</si>
  <si>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</si>
  <si>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</si>
  <si>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</si>
  <si>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</si>
  <si>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</si>
  <si>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</si>
  <si>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</si>
  <si>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</si>
  <si>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</si>
  <si>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</si>
  <si>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</si>
  <si>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</si>
  <si>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</si>
  <si>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</si>
  <si>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</si>
  <si>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</si>
  <si>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</si>
  <si>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</si>
  <si>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</si>
  <si>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</si>
  <si>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</si>
  <si>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</si>
  <si>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</si>
  <si>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</si>
  <si>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</si>
  <si>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</si>
  <si>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</si>
  <si>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</si>
  <si>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</si>
  <si>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</si>
  <si>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</si>
  <si>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</si>
  <si>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</si>
  <si>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</si>
  <si>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</si>
  <si>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</si>
  <si>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</si>
  <si>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</si>
  <si>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</si>
  <si>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</si>
  <si>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</si>
  <si>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</si>
  <si>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</si>
  <si>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</si>
  <si>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</si>
  <si>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</si>
  <si>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</si>
  <si>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</si>
  <si>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</si>
  <si>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</si>
  <si>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</si>
  <si>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</si>
  <si>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</si>
  <si>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</si>
  <si>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</si>
  <si>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</si>
  <si>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</si>
  <si>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</si>
  <si>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</si>
  <si>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</si>
  <si>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</si>
  <si>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</si>
  <si>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</si>
  <si>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</si>
  <si>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</si>
  <si>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</si>
  <si>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</si>
  <si>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</si>
  <si>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</si>
  <si>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</si>
  <si>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</si>
  <si>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</si>
  <si>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</si>
  <si>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</si>
  <si>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</si>
  <si>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</si>
  <si>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</si>
  <si>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</si>
  <si>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</si>
  <si>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</si>
  <si>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</si>
  <si>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</si>
  <si>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</si>
  <si>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</si>
  <si>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</si>
  <si>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</si>
  <si>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</si>
  <si>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</si>
  <si>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</si>
  <si>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</si>
  <si>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</si>
  <si>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</si>
  <si>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</si>
  <si>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</si>
  <si>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</si>
  <si>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</si>
  <si>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</si>
  <si>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</si>
  <si>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</si>
  <si>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</si>
  <si>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</si>
  <si>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</si>
  <si>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</si>
  <si>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</si>
  <si>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</si>
  <si>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</si>
  <si>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</si>
  <si>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</si>
  <si>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</si>
  <si>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</si>
  <si>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</si>
  <si>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</si>
  <si>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</si>
  <si>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</si>
  <si>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</si>
  <si>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</si>
  <si>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</si>
  <si>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</si>
  <si>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</si>
  <si>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</si>
  <si>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</si>
  <si>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</si>
  <si>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</si>
  <si>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</si>
  <si>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</si>
  <si>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</si>
  <si>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</si>
  <si>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</si>
  <si>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</si>
  <si>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</si>
  <si>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</si>
  <si>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</si>
  <si>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</si>
  <si>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</si>
  <si>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</si>
  <si>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</si>
  <si>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</si>
  <si>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</si>
  <si>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</si>
  <si>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</si>
  <si>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</si>
  <si>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</si>
  <si>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</si>
  <si>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</si>
  <si>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</si>
  <si>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</si>
  <si>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</si>
  <si>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</si>
  <si>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</si>
  <si>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</si>
  <si>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</si>
  <si>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</si>
  <si>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</si>
  <si>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</si>
  <si>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</si>
  <si>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</si>
  <si>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</si>
  <si>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</si>
  <si>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</si>
  <si>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</si>
  <si>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</si>
  <si>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</si>
  <si>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</si>
  <si>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</si>
  <si>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</si>
  <si>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</si>
  <si>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</si>
  <si>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</si>
  <si>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</si>
  <si>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</si>
  <si>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</si>
  <si>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</si>
  <si>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</si>
  <si>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</si>
  <si>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</si>
  <si>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</si>
  <si>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</si>
  <si>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</si>
  <si>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</si>
  <si>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</si>
  <si>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</si>
  <si>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</si>
  <si>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</si>
  <si>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</si>
  <si>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</si>
  <si>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</si>
  <si>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</si>
  <si>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</si>
  <si>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</si>
  <si>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</si>
  <si>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</si>
  <si>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</si>
  <si>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</si>
  <si>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</si>
  <si>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</si>
  <si>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</si>
  <si>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</si>
  <si>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</si>
  <si>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</si>
  <si>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</si>
  <si>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</si>
  <si>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</si>
  <si>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</si>
  <si>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</si>
  <si>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</si>
  <si>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</si>
  <si>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</si>
  <si>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</si>
  <si>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</si>
  <si>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</si>
  <si>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</si>
  <si>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</si>
  <si>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</si>
  <si>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</si>
  <si>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</si>
  <si>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</si>
  <si>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</si>
  <si>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</si>
  <si>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</si>
  <si>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</si>
  <si>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</si>
  <si>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</si>
  <si>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</si>
  <si>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</si>
  <si>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</si>
  <si>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</si>
  <si>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</si>
  <si>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</si>
  <si>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</si>
  <si>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</si>
  <si>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</si>
  <si>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</si>
  <si>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</si>
  <si>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</si>
  <si>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</si>
  <si>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</si>
  <si>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</si>
  <si>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</si>
  <si>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</si>
  <si>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</si>
  <si>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</si>
  <si>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</si>
  <si>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</si>
  <si>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</si>
  <si>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</si>
  <si>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</si>
  <si>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</si>
  <si>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</si>
  <si>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</si>
  <si>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</si>
  <si>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</si>
  <si>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</si>
  <si>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</si>
  <si>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</si>
  <si>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</si>
  <si>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</si>
  <si>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</si>
  <si>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</si>
  <si>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</si>
  <si>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</si>
  <si>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</si>
  <si>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</si>
  <si>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</si>
  <si>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</si>
  <si>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</si>
  <si>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</si>
  <si>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</si>
  <si>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</si>
  <si>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</si>
  <si>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</si>
  <si>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</si>
  <si>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</si>
  <si>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</si>
  <si>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</si>
  <si>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</si>
  <si>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</si>
  <si>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</si>
  <si>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</si>
  <si>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</si>
  <si>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</si>
  <si>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</si>
  <si>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</si>
  <si>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</si>
  <si>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</si>
  <si>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</si>
  <si>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</si>
  <si>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</si>
  <si>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</si>
  <si>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</si>
  <si>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</si>
  <si>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</si>
  <si>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</si>
  <si>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</si>
  <si>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</si>
  <si>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</si>
  <si>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</si>
  <si>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</si>
  <si>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</si>
  <si>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</si>
  <si>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</si>
  <si>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</si>
  <si>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</si>
  <si>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</si>
  <si>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</si>
  <si>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</si>
  <si>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</si>
  <si>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</si>
  <si>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</si>
  <si>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</si>
  <si>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</si>
  <si>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</si>
  <si>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</si>
  <si>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</si>
  <si>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</si>
  <si>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</si>
  <si>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</si>
  <si>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</si>
  <si>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</si>
  <si>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</si>
  <si>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</si>
  <si>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</si>
  <si>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</si>
  <si>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</si>
  <si>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</si>
  <si>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</si>
  <si>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</si>
  <si>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</si>
  <si>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</si>
  <si>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</si>
  <si>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</si>
  <si>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</si>
  <si>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</si>
  <si>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</si>
  <si>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</si>
  <si>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</si>
  <si>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</si>
  <si>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</si>
  <si>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</si>
  <si>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</si>
  <si>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</si>
  <si>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</si>
  <si>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</si>
  <si>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</si>
  <si>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</si>
  <si>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</si>
  <si>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</si>
  <si>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</si>
  <si>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</si>
  <si>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</si>
  <si>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</si>
  <si>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</si>
  <si>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</si>
  <si>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</si>
  <si>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</si>
  <si>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</si>
  <si>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</si>
  <si>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</si>
  <si>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</si>
  <si>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</si>
  <si>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</si>
  <si>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</si>
  <si>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</si>
  <si>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</si>
  <si>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</si>
  <si>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</si>
  <si>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</si>
  <si>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</si>
  <si>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</si>
  <si>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</si>
  <si>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</si>
  <si>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</si>
  <si>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</si>
  <si>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</si>
  <si>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</si>
  <si>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</si>
  <si>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</si>
  <si>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</si>
  <si>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</si>
  <si>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</si>
  <si>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</si>
  <si>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</si>
  <si>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</si>
  <si>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</si>
  <si>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</si>
  <si>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</si>
  <si>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</si>
  <si>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</si>
  <si>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</si>
  <si>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</si>
  <si>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</si>
  <si>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</si>
  <si>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</si>
  <si>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</si>
  <si>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</si>
  <si>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</si>
  <si>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</si>
  <si>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</si>
  <si>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</si>
  <si>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</si>
  <si>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</si>
  <si>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</si>
  <si>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</si>
  <si>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</si>
  <si>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</si>
  <si>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</si>
  <si>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</si>
  <si>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</si>
  <si>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</si>
  <si>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</si>
  <si>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</si>
  <si>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</si>
  <si>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</si>
  <si>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</si>
  <si>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</si>
  <si>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</si>
  <si>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</si>
  <si>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</si>
  <si>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</si>
  <si>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</si>
  <si>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</si>
  <si>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</si>
  <si>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</si>
  <si>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</si>
  <si>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</si>
  <si>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</si>
  <si>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</si>
  <si>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</si>
  <si>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</si>
  <si>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</si>
  <si>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</si>
  <si>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</si>
  <si>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</si>
  <si>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</si>
  <si>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</si>
  <si>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</si>
  <si>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</si>
  <si>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</si>
  <si>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</si>
  <si>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</si>
  <si>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</si>
  <si>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</si>
  <si>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</si>
  <si>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</si>
  <si>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</si>
  <si>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</si>
  <si>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</si>
  <si>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</si>
  <si>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</si>
  <si>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</si>
  <si>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</si>
  <si>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</si>
  <si>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</si>
  <si>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</si>
  <si>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</si>
  <si>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</si>
  <si>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</si>
  <si>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</si>
  <si>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</si>
  <si>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</si>
  <si>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</si>
  <si>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</si>
  <si>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</si>
  <si>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</si>
  <si>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</si>
  <si>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</si>
  <si>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</si>
  <si>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</si>
  <si>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</si>
  <si>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</si>
  <si>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</si>
  <si>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</si>
  <si>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</si>
  <si>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</si>
  <si>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</si>
  <si>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</si>
  <si>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</si>
  <si>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</si>
  <si>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</si>
  <si>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</si>
  <si>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</si>
  <si>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</si>
  <si>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</si>
  <si>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</si>
  <si>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</si>
  <si>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</si>
  <si>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</si>
  <si>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</si>
  <si>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</si>
  <si>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</si>
  <si>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</si>
  <si>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</si>
  <si>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</si>
  <si>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</si>
  <si>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</si>
  <si>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</si>
  <si>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</si>
  <si>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</si>
  <si>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</si>
  <si>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</si>
  <si>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</si>
  <si>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</si>
  <si>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</si>
  <si>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</si>
  <si>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</si>
  <si>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</si>
  <si>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</si>
  <si>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</si>
  <si>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</si>
  <si>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</si>
  <si>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</si>
  <si>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</si>
  <si>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</si>
  <si>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</si>
  <si>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</si>
  <si>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</si>
  <si>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</si>
  <si>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</si>
  <si>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</si>
  <si>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</si>
  <si>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</si>
  <si>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</si>
  <si>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</si>
  <si>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</si>
  <si>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</si>
  <si>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</si>
  <si>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</si>
  <si>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</si>
  <si>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</si>
  <si>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</si>
  <si>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</si>
  <si>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</si>
  <si>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</si>
  <si>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</si>
  <si>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</si>
  <si>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</si>
  <si>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</si>
  <si>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</si>
  <si>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</si>
  <si>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</si>
  <si>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</si>
  <si>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</si>
  <si>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</si>
  <si>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</si>
  <si>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</si>
  <si>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</si>
  <si>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</si>
  <si>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</si>
  <si>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</si>
  <si>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</si>
  <si>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</si>
  <si>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</si>
  <si>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</si>
  <si>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</si>
  <si>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</si>
  <si>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</si>
  <si>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</si>
  <si>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</si>
  <si>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</si>
  <si>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</si>
  <si>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</si>
  <si>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</si>
  <si>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</si>
  <si>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</si>
  <si>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</si>
  <si>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</si>
  <si>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</si>
  <si>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</si>
  <si>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</si>
  <si>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</si>
  <si>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</si>
  <si>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</si>
  <si>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</si>
  <si>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</si>
  <si>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</si>
  <si>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</si>
  <si>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</si>
  <si>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</si>
  <si>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</si>
  <si>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</si>
  <si>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</si>
  <si>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</si>
  <si>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</si>
  <si>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</si>
  <si>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</si>
  <si>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</si>
  <si>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</si>
  <si>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</si>
  <si>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</si>
  <si>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</si>
  <si>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</si>
  <si>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</si>
  <si>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</si>
  <si>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</si>
  <si>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</si>
  <si>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</si>
  <si>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</si>
  <si>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</si>
  <si>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</si>
  <si>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</si>
  <si>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</si>
  <si>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</si>
  <si>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</si>
  <si>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</si>
  <si>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</si>
  <si>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</si>
  <si>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</si>
  <si>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</si>
  <si>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</si>
  <si>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</si>
  <si>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</si>
  <si>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</si>
  <si>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</si>
  <si>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</si>
  <si>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</si>
  <si>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</si>
  <si>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</si>
  <si>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</si>
  <si>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</si>
  <si>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</si>
  <si>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</si>
  <si>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</si>
  <si>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</si>
  <si>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</si>
  <si>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</si>
  <si>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</si>
  <si>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</si>
  <si>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</si>
  <si>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</si>
  <si>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</si>
  <si>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</si>
  <si>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</si>
  <si>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</si>
  <si>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</si>
  <si>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</si>
  <si>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</si>
  <si>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</si>
  <si>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</si>
  <si>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</si>
  <si>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</si>
  <si>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</si>
  <si>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</si>
  <si>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</si>
  <si>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</si>
  <si>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</si>
  <si>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</si>
  <si>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</si>
  <si>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</si>
  <si>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</si>
  <si>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</si>
  <si>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</si>
  <si>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</si>
  <si>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</si>
  <si>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</si>
  <si>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</si>
  <si>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</si>
  <si>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</si>
  <si>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</si>
  <si>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</si>
  <si>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</si>
  <si>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</si>
  <si>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</si>
  <si>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</si>
  <si>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</si>
  <si>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</si>
  <si>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</si>
  <si>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</si>
  <si>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</si>
  <si>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</si>
  <si>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</si>
  <si>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</si>
  <si>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</si>
  <si>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</si>
  <si>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</si>
  <si>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</si>
  <si>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</si>
  <si>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</si>
  <si>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</si>
  <si>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</si>
  <si>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</si>
  <si>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</si>
  <si>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</si>
  <si>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</si>
  <si>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</si>
  <si>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</si>
  <si>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</si>
  <si>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</si>
  <si>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</si>
  <si>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</si>
  <si>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</si>
  <si>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</si>
  <si>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</si>
  <si>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</si>
  <si>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</si>
  <si>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</si>
  <si>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</si>
  <si>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</si>
  <si>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</si>
  <si>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</si>
  <si>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</si>
  <si>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</si>
  <si>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</si>
  <si>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</si>
  <si>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</si>
  <si>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</si>
  <si>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</si>
  <si>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</si>
  <si>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</si>
  <si>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</si>
  <si>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</si>
  <si>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</si>
  <si>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</si>
  <si>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</si>
  <si>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</si>
  <si>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</si>
  <si>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</si>
  <si>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</si>
  <si>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</si>
  <si>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</si>
  <si>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</si>
  <si>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</si>
  <si>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</si>
  <si>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</si>
  <si>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</si>
  <si>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</si>
  <si>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</si>
  <si>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</si>
  <si>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</si>
  <si>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</si>
  <si>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</si>
  <si>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</si>
  <si>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</si>
  <si>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</si>
  <si>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</si>
  <si>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</si>
  <si>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</si>
  <si>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</si>
  <si>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</si>
  <si>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</si>
  <si>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</si>
  <si>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</si>
  <si>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</si>
  <si>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</si>
  <si>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</si>
  <si>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</si>
  <si>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</si>
  <si>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</si>
  <si>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</si>
  <si>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</si>
  <si>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</si>
  <si>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</si>
  <si>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</si>
  <si>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</si>
  <si>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</si>
  <si>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</si>
  <si>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</si>
  <si>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</si>
  <si>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</si>
  <si>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</si>
  <si>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</si>
  <si>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</si>
  <si>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</si>
  <si>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</si>
  <si>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</si>
  <si>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</si>
  <si>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</si>
  <si>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</si>
  <si>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</si>
  <si>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</si>
  <si>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</si>
  <si>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</si>
  <si>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</si>
  <si>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</si>
  <si>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</si>
  <si>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</si>
  <si>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</si>
  <si>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</si>
  <si>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</si>
  <si>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</si>
  <si>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</si>
  <si>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</si>
  <si>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</si>
  <si>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</si>
  <si>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</si>
  <si>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</si>
  <si>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</si>
  <si>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</si>
  <si>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</si>
  <si>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</si>
  <si>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</si>
  <si>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</si>
  <si>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</si>
  <si>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</si>
  <si>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</si>
  <si>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</si>
  <si>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</si>
  <si>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</si>
  <si>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</si>
  <si>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</si>
  <si>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</si>
  <si>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</si>
  <si>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</si>
  <si>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</si>
  <si>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</si>
  <si>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</si>
  <si>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</si>
  <si>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</si>
  <si>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</si>
  <si>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</si>
  <si>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</si>
  <si>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</si>
  <si>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</si>
  <si>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</si>
  <si>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</si>
  <si>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</si>
  <si>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</si>
  <si>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</si>
  <si>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</si>
  <si>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</si>
  <si>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</si>
  <si>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</si>
  <si>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</si>
  <si>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</si>
  <si>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</si>
  <si>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</si>
  <si>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</si>
  <si>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</si>
  <si>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</si>
  <si>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</si>
  <si>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</si>
  <si>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</si>
  <si>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</si>
  <si>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</si>
  <si>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</si>
  <si>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</si>
  <si>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</si>
  <si>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</si>
  <si>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</si>
  <si>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</si>
  <si>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</si>
  <si>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</si>
  <si>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</si>
  <si>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</si>
  <si>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</si>
  <si>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</si>
  <si>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</si>
  <si>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</si>
  <si>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</si>
  <si>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</si>
  <si>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</si>
  <si>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</si>
  <si>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</si>
  <si>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</si>
  <si>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</si>
  <si>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</si>
  <si>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</si>
  <si>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</si>
  <si>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</si>
  <si>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</si>
  <si>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</si>
  <si>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</si>
  <si>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</si>
  <si>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</si>
  <si>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</si>
  <si>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</si>
  <si>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</si>
  <si>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</si>
  <si>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</si>
  <si>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</si>
  <si>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</si>
  <si>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</si>
  <si>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</si>
  <si>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</si>
  <si>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</si>
  <si>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</si>
  <si>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</si>
  <si>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</si>
  <si>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</si>
  <si>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</si>
  <si>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</si>
  <si>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</si>
  <si>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</si>
  <si>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</si>
  <si>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</si>
  <si>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</si>
  <si>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</si>
  <si>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</si>
  <si>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</si>
  <si>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</si>
  <si>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</si>
  <si>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</si>
  <si>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</si>
  <si>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</si>
  <si>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</si>
  <si>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</si>
  <si>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</si>
  <si>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</si>
  <si>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</si>
  <si>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</si>
  <si>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</si>
  <si>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</si>
  <si>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</si>
  <si>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</si>
  <si>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</si>
  <si>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</si>
  <si>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</si>
  <si>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</si>
  <si>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</si>
  <si>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</si>
  <si>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</si>
  <si>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</si>
  <si>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</si>
  <si>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</si>
  <si>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</si>
  <si>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</si>
  <si>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</si>
  <si>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</si>
  <si>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</si>
  <si>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</si>
  <si>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</si>
  <si>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</si>
  <si>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</si>
  <si>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</si>
  <si>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</si>
  <si>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</si>
  <si>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</si>
  <si>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</si>
  <si>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</si>
  <si>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</si>
  <si>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</si>
  <si>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</si>
  <si>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</si>
  <si>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</si>
  <si>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</si>
  <si>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</si>
  <si>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</si>
  <si>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</si>
  <si>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</si>
  <si>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</si>
  <si>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</si>
  <si>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</si>
  <si>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</si>
  <si>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</si>
  <si>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</si>
  <si>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</si>
  <si>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</si>
  <si>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</si>
  <si>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</si>
  <si>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</si>
  <si>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</si>
  <si>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</si>
  <si>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</si>
  <si>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</si>
  <si>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</si>
  <si>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</si>
  <si>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</si>
  <si>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</si>
  <si>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</si>
  <si>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</si>
  <si>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</si>
  <si>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</si>
  <si>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</si>
  <si>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</si>
  <si>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</si>
  <si>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</si>
  <si>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</si>
  <si>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</si>
  <si>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</si>
  <si>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</si>
  <si>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</si>
  <si>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</si>
  <si>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</si>
  <si>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</si>
  <si>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</si>
  <si>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</si>
  <si>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</si>
  <si>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</si>
  <si>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</si>
  <si>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</si>
  <si>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</si>
  <si>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</si>
  <si>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</si>
  <si>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</si>
  <si>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</si>
  <si>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</si>
  <si>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</si>
  <si>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</si>
  <si>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</si>
  <si>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</si>
  <si>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</si>
  <si>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</si>
  <si>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</si>
  <si>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</si>
  <si>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</si>
  <si>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</si>
  <si>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</si>
  <si>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</si>
  <si>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</si>
  <si>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</si>
  <si>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</si>
  <si>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</si>
  <si>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</si>
  <si>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</si>
  <si>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</si>
  <si>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</si>
  <si>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</si>
  <si>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</si>
  <si>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</si>
  <si>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</si>
  <si>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</si>
  <si>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</si>
  <si>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</si>
  <si>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</si>
  <si>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</si>
  <si>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</si>
  <si>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</si>
  <si>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</si>
  <si>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</si>
  <si>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</si>
  <si>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</si>
  <si>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</si>
  <si>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</si>
  <si>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</si>
  <si>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</si>
  <si>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</si>
  <si>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</si>
  <si>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</si>
  <si>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</si>
  <si>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</si>
  <si>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</si>
  <si>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</si>
  <si>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</si>
  <si>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</si>
  <si>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</si>
  <si>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</si>
  <si>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</si>
  <si>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</si>
  <si>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</si>
  <si>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</si>
  <si>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</si>
  <si>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</si>
  <si>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</si>
  <si>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</si>
  <si>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</si>
  <si>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</si>
  <si>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</si>
  <si>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</si>
  <si>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</si>
  <si>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</si>
  <si>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</si>
  <si>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</si>
  <si>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</si>
  <si>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</si>
  <si>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</si>
  <si>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</si>
  <si>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</si>
  <si>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</si>
  <si>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</si>
  <si>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</si>
  <si>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</si>
  <si>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</si>
  <si>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</si>
  <si>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</si>
  <si>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</si>
  <si>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</si>
  <si>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</si>
  <si>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</si>
  <si>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</si>
  <si>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</si>
  <si>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</si>
  <si>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</si>
  <si>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</si>
  <si>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</si>
  <si>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</si>
  <si>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</si>
  <si>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</si>
  <si>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</si>
  <si>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</si>
  <si>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</si>
  <si>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</si>
  <si>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</si>
  <si>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</si>
  <si>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</si>
  <si>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</si>
  <si>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</si>
  <si>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</si>
  <si>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</si>
  <si>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</si>
  <si>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</si>
  <si>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</si>
  <si>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</si>
  <si>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</si>
  <si>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</si>
  <si>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</si>
  <si>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</si>
  <si>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</si>
  <si>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</si>
  <si>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</si>
  <si>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</si>
  <si>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</si>
  <si>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</si>
  <si>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</si>
  <si>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</si>
  <si>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</si>
  <si>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</si>
  <si>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</si>
  <si>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</si>
  <si>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</si>
  <si>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</si>
  <si>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</si>
  <si>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</si>
  <si>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</si>
  <si>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</si>
  <si>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</si>
  <si>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</si>
  <si>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</si>
  <si>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</si>
  <si>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</si>
  <si>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</si>
  <si>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</si>
  <si>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</si>
  <si>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</si>
  <si>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</si>
  <si>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</si>
  <si>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</si>
  <si>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</si>
  <si>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</si>
  <si>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</si>
  <si>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</si>
  <si>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</si>
  <si>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</si>
  <si>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</si>
  <si>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</si>
  <si>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</si>
  <si>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</si>
  <si>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</si>
  <si>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</si>
  <si>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</si>
  <si>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</si>
  <si>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</si>
  <si>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</si>
  <si>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</si>
  <si>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</si>
  <si>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</si>
  <si>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</si>
  <si>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</si>
  <si>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</si>
  <si>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</si>
  <si>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</si>
  <si>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</si>
  <si>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</si>
  <si>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</si>
  <si>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</si>
  <si>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</si>
  <si>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</si>
  <si>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</si>
  <si>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</si>
  <si>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</si>
  <si>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</si>
  <si>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</si>
  <si>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</si>
  <si>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</si>
  <si>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</si>
  <si>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</si>
  <si>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</si>
  <si>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</si>
  <si>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</si>
  <si>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</si>
  <si>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</si>
  <si>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</si>
  <si>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</si>
  <si>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</si>
  <si>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</si>
  <si>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</si>
  <si>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</si>
  <si>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</si>
  <si>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</si>
  <si>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</si>
  <si>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</si>
  <si>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</si>
  <si>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</si>
  <si>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</si>
  <si>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</si>
  <si>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</si>
  <si>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</si>
  <si>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</si>
  <si>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</si>
  <si>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</si>
  <si>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</si>
  <si>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</si>
  <si>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</si>
  <si>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</si>
  <si>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</si>
  <si>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</si>
  <si>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</si>
  <si>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</si>
  <si>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</si>
  <si>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</si>
  <si>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</si>
  <si>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</si>
  <si>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</si>
  <si>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</si>
  <si>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</si>
  <si>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</si>
  <si>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</si>
  <si>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</si>
  <si>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</si>
  <si>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</si>
  <si>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</si>
  <si>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</si>
  <si>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</si>
  <si>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</si>
  <si>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</si>
  <si>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</si>
  <si>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</si>
  <si>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</si>
  <si>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</si>
  <si>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</si>
  <si>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</si>
  <si>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</si>
  <si>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</si>
  <si>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</si>
  <si>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</si>
  <si>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</si>
  <si>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</si>
  <si>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</si>
  <si>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</si>
  <si>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</si>
  <si>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</si>
  <si>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</si>
  <si>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</si>
  <si>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</si>
  <si>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</si>
  <si>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</si>
  <si>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</si>
  <si>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</si>
  <si>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</si>
  <si>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</si>
  <si>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</si>
  <si>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</si>
  <si>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</si>
  <si>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</si>
  <si>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</si>
  <si>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</si>
  <si>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</si>
  <si>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</si>
  <si>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</si>
  <si>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</si>
  <si>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</si>
  <si>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</si>
  <si>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</si>
  <si>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</si>
  <si>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</si>
  <si>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</si>
  <si>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</si>
  <si>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</si>
  <si>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</si>
  <si>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</si>
  <si>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</si>
  <si>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</si>
  <si>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</si>
  <si>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</si>
  <si>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</si>
  <si>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</si>
  <si>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</si>
  <si>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</si>
  <si>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</si>
  <si>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</si>
  <si>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</si>
  <si>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</si>
  <si>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</si>
  <si>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</si>
  <si>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</si>
  <si>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</si>
  <si>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</si>
  <si>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</si>
  <si>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</si>
  <si>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</si>
  <si>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</si>
  <si>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</si>
  <si>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</si>
  <si>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</si>
  <si>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</si>
  <si>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</si>
  <si>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</si>
  <si>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</si>
  <si>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</si>
  <si>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</si>
  <si>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</si>
  <si>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</si>
  <si>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</si>
  <si>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</si>
  <si>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</si>
  <si>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</si>
  <si>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</si>
  <si>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</si>
  <si>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</si>
  <si>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</si>
  <si>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</si>
  <si>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</si>
  <si>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</si>
  <si>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</si>
  <si>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</si>
  <si>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</si>
  <si>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</si>
  <si>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</si>
  <si>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</si>
  <si>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</si>
  <si>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</si>
  <si>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</si>
  <si>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</si>
  <si>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</si>
  <si>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</si>
  <si>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</si>
  <si>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</si>
  <si>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</si>
  <si>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</si>
  <si>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</si>
  <si>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</si>
  <si>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</si>
  <si>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</si>
  <si>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</si>
  <si>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</si>
  <si>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</si>
  <si>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</si>
  <si>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</si>
  <si>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</si>
  <si>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</si>
  <si>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</si>
  <si>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</si>
  <si>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</si>
  <si>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</si>
  <si>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</si>
  <si>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</si>
  <si>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</si>
  <si>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</si>
  <si>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</si>
  <si>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</si>
  <si>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</si>
  <si>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</si>
  <si>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</si>
  <si>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</si>
  <si>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</si>
  <si>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</si>
  <si>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</si>
  <si>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</si>
  <si>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</si>
  <si>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</si>
  <si>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</si>
  <si>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</si>
  <si>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</si>
  <si>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</si>
  <si>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</si>
  <si>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</si>
  <si>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</si>
  <si>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</si>
  <si>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</si>
  <si>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</si>
  <si>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</si>
  <si>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</si>
  <si>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</si>
  <si>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</si>
  <si>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</si>
  <si>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</si>
  <si>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</si>
  <si>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</si>
  <si>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</si>
  <si>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</si>
  <si>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</si>
  <si>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</si>
  <si>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</si>
  <si>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</si>
  <si>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</si>
  <si>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</si>
  <si>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</si>
  <si>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</si>
  <si>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</si>
  <si>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</si>
  <si>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</si>
  <si>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</si>
  <si>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</si>
  <si>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</si>
  <si>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</si>
  <si>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</si>
  <si>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</si>
  <si>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</si>
  <si>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</si>
  <si>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</si>
  <si>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</si>
  <si>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</si>
  <si>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</si>
  <si>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</si>
  <si>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</si>
  <si>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</si>
  <si>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</si>
  <si>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</si>
  <si>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</si>
  <si>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</si>
  <si>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</si>
  <si>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</si>
  <si>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</si>
  <si>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</si>
  <si>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</si>
  <si>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</si>
  <si>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</si>
  <si>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</si>
  <si>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</si>
  <si>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</si>
  <si>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</si>
  <si>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</si>
  <si>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</si>
  <si>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</si>
  <si>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</si>
  <si>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</si>
  <si>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</si>
  <si>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</si>
  <si>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</si>
  <si>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</si>
  <si>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</si>
  <si>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</si>
  <si>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</si>
  <si>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</si>
  <si>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</si>
  <si>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</si>
  <si>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</si>
  <si>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</si>
  <si>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</si>
  <si>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</si>
  <si>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</si>
  <si>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</si>
  <si>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</si>
  <si>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</si>
  <si>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</si>
  <si>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</si>
  <si>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</si>
  <si>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</si>
  <si>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</si>
  <si>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</si>
  <si>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</si>
  <si>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</si>
  <si>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</si>
  <si>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</si>
  <si>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</si>
  <si>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</si>
  <si>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</si>
  <si>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</si>
  <si>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</si>
  <si>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</si>
  <si>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</si>
  <si>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</si>
  <si>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</si>
  <si>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</si>
  <si>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</si>
  <si>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</si>
  <si>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</si>
  <si>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</si>
  <si>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</si>
  <si>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</si>
  <si>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</si>
  <si>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</si>
  <si>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</si>
  <si>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</si>
  <si>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</si>
  <si>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</si>
  <si>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</si>
  <si>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</si>
  <si>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</si>
  <si>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</si>
  <si>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</si>
  <si>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</si>
  <si>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</si>
  <si>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</si>
  <si>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</si>
  <si>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</si>
  <si>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</si>
  <si>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</si>
  <si>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</si>
  <si>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</si>
  <si>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</si>
  <si>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</si>
  <si>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</si>
  <si>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</si>
  <si>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</si>
  <si>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</si>
  <si>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</si>
  <si>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</si>
  <si>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</si>
  <si>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</si>
  <si>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</si>
  <si>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</si>
  <si>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</si>
  <si>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</si>
  <si>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</si>
  <si>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</si>
  <si>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</si>
  <si>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</si>
  <si>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</si>
  <si>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</si>
  <si>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</si>
  <si>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</si>
  <si>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</si>
  <si>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</si>
  <si>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</si>
  <si>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</si>
  <si>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</si>
  <si>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</si>
  <si>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</si>
  <si>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</si>
  <si>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</si>
  <si>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</si>
  <si>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</si>
  <si>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</si>
  <si>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</si>
  <si>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</si>
  <si>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</si>
  <si>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</si>
  <si>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</si>
  <si>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</si>
  <si>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</si>
  <si>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</si>
  <si>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</si>
  <si>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</si>
  <si>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</si>
  <si>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</si>
  <si>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</si>
  <si>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</si>
  <si>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</si>
  <si>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</si>
  <si>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</si>
  <si>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</si>
  <si>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</si>
  <si>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</si>
  <si>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</si>
  <si>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</si>
  <si>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</si>
  <si>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</si>
  <si>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</si>
  <si>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</si>
  <si>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</si>
  <si>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</si>
  <si>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</si>
  <si>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</si>
  <si>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</si>
  <si>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</si>
  <si>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</si>
  <si>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</si>
  <si>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</si>
  <si>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</si>
  <si>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</si>
  <si>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</si>
  <si>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</si>
  <si>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</si>
  <si>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</si>
  <si>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</si>
  <si>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</si>
  <si>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</si>
  <si>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</si>
  <si>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</si>
  <si>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</si>
  <si>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</si>
  <si>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</si>
  <si>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</si>
  <si>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</si>
  <si>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</si>
  <si>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</si>
  <si>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</si>
  <si>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</si>
  <si>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</si>
  <si>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</si>
  <si>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</si>
  <si>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</si>
  <si>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</si>
  <si>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</si>
  <si>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</si>
  <si>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</si>
  <si>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</si>
  <si>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</si>
  <si>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</si>
  <si>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</si>
  <si>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</si>
  <si>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</si>
  <si>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</si>
  <si>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</si>
  <si>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</si>
  <si>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</si>
  <si>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</si>
  <si>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</si>
  <si>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</si>
  <si>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</si>
  <si>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</si>
  <si>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</si>
  <si>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</si>
  <si>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</si>
  <si>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</si>
  <si>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</si>
  <si>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</si>
  <si>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</si>
  <si>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</si>
  <si>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</si>
  <si>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</si>
  <si>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</si>
  <si>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</si>
  <si>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</si>
  <si>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</si>
  <si>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</si>
  <si>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</si>
  <si>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</si>
  <si>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</si>
  <si>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</si>
  <si>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</si>
  <si>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</si>
  <si>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</si>
  <si>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</si>
  <si>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</si>
  <si>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</si>
  <si>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</si>
  <si>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</si>
  <si>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</si>
  <si>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</si>
  <si>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</si>
  <si>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</si>
  <si>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</si>
  <si>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</si>
  <si>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</si>
  <si>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</si>
  <si>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</si>
  <si>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</si>
  <si>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</si>
  <si>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</si>
  <si>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</si>
  <si>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</si>
  <si>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</si>
  <si>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</si>
  <si>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</si>
  <si>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</si>
  <si>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</si>
  <si>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</si>
  <si>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</si>
  <si>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</si>
  <si>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</si>
  <si>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</si>
  <si>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</si>
  <si>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</si>
  <si>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</si>
  <si>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</si>
  <si>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</si>
  <si>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</si>
  <si>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</si>
  <si>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</si>
  <si>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</si>
  <si>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</si>
  <si>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</si>
  <si>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</si>
  <si>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</si>
  <si>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</si>
  <si>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</si>
  <si>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</si>
  <si>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</si>
  <si>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</si>
  <si>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</si>
  <si>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</si>
  <si>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</si>
  <si>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</si>
  <si>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</si>
  <si>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</si>
  <si>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</si>
  <si>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</si>
  <si>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</si>
  <si>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</si>
  <si>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</si>
  <si>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</si>
  <si>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</si>
  <si>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</si>
  <si>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</si>
  <si>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</si>
  <si>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</si>
  <si>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</si>
  <si>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</si>
  <si>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</si>
  <si>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</si>
  <si>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</si>
  <si>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</si>
  <si>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</si>
  <si>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</si>
  <si>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</si>
  <si>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</si>
  <si>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</si>
  <si>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</si>
  <si>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</si>
  <si>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</si>
  <si>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</si>
  <si>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</si>
  <si>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</si>
  <si>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</si>
  <si>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</si>
  <si>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</si>
  <si>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</si>
  <si>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</si>
  <si>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</si>
  <si>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</si>
  <si>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</si>
  <si>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</si>
  <si>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</si>
  <si>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</si>
  <si>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</si>
  <si>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</si>
  <si>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</si>
  <si>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</si>
  <si>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</si>
  <si>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</si>
  <si>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</si>
  <si>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</si>
  <si>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</si>
  <si>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</si>
  <si>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</si>
  <si>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</si>
  <si>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</si>
  <si>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</si>
  <si>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</si>
  <si>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</si>
  <si>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</si>
  <si>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</si>
  <si>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</si>
  <si>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</si>
  <si>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</si>
  <si>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</si>
  <si>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</si>
  <si>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</si>
  <si>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</si>
  <si>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</si>
  <si>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</si>
  <si>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</si>
  <si>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</si>
  <si>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</si>
  <si>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</si>
  <si>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</si>
  <si>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</si>
  <si>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</si>
  <si>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</si>
  <si>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</si>
  <si>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</si>
  <si>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</si>
  <si>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</si>
  <si>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</si>
  <si>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</si>
  <si>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</si>
  <si>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</si>
  <si>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</si>
  <si>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</si>
  <si>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</si>
  <si>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</si>
  <si>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</si>
  <si>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</si>
  <si>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</si>
  <si>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</si>
  <si>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</si>
  <si>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</si>
  <si>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</si>
  <si>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</si>
  <si>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</si>
  <si>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</si>
  <si>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</si>
  <si>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</si>
  <si>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</si>
  <si>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</si>
  <si>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</si>
  <si>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</si>
  <si>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</si>
  <si>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</si>
  <si>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</si>
  <si>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</si>
  <si>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</si>
  <si>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</si>
  <si>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</si>
  <si>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</si>
  <si>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</si>
  <si>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</si>
  <si>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</si>
  <si>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</si>
  <si>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</si>
  <si>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</si>
  <si>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</si>
  <si>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</si>
  <si>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</si>
  <si>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</si>
  <si>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</si>
  <si>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</si>
  <si>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</si>
  <si>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</si>
  <si>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</si>
  <si>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</si>
  <si>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</si>
  <si>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</si>
  <si>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</si>
  <si>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</si>
  <si>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</si>
  <si>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</si>
  <si>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</si>
  <si>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</si>
  <si>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</si>
  <si>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</si>
  <si>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</si>
  <si>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</si>
  <si>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</si>
  <si>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</si>
  <si>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</si>
  <si>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</si>
  <si>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</si>
  <si>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</si>
  <si>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</si>
  <si>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</si>
  <si>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</si>
  <si>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</si>
  <si>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</si>
  <si>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</si>
  <si>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</si>
  <si>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</si>
  <si>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</si>
  <si>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</si>
  <si>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</si>
  <si>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</si>
  <si>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</si>
  <si>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</si>
  <si>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</si>
  <si>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</si>
  <si>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</si>
  <si>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</si>
  <si>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</si>
  <si>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</si>
  <si>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</si>
  <si>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</si>
  <si>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</si>
  <si>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</si>
  <si>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</si>
  <si>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</si>
  <si>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</si>
  <si>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</si>
  <si>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</si>
  <si>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</si>
  <si>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</si>
  <si>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</si>
  <si>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</si>
  <si>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</si>
  <si>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</si>
  <si>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</si>
  <si>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</si>
  <si>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</si>
  <si>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</si>
  <si>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</si>
  <si>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</si>
  <si>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</si>
  <si>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</si>
  <si>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</si>
  <si>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</si>
  <si>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</si>
  <si>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</si>
  <si>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</si>
  <si>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</si>
  <si>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</si>
  <si>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</si>
  <si>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</si>
  <si>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</si>
  <si>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</si>
  <si>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</si>
  <si>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</si>
  <si>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</si>
  <si>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</si>
  <si>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</si>
  <si>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</si>
  <si>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</si>
  <si>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</si>
  <si>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</si>
  <si>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</si>
  <si>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</si>
  <si>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</si>
  <si>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</si>
  <si>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</si>
  <si>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</si>
  <si>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</si>
  <si>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</si>
  <si>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</si>
  <si>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</si>
  <si>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</si>
  <si>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</si>
  <si>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</si>
  <si>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</si>
  <si>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</si>
  <si>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</si>
  <si>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</si>
  <si>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</si>
  <si>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</si>
  <si>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</si>
  <si>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</si>
  <si>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</si>
  <si>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</si>
  <si>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</si>
  <si>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</si>
  <si>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</si>
  <si>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</si>
  <si>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</si>
  <si>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</si>
  <si>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</si>
  <si>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</si>
  <si>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</si>
  <si>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</si>
  <si>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</si>
  <si>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</si>
  <si>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</si>
  <si>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</si>
  <si>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</si>
  <si>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</si>
  <si>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</si>
  <si>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</si>
  <si>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</si>
  <si>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</si>
  <si>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</si>
  <si>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</si>
  <si>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</si>
  <si>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</si>
  <si>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</si>
  <si>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</si>
  <si>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</si>
  <si>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</si>
  <si>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</si>
  <si>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</si>
  <si>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</si>
  <si>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</si>
  <si>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</si>
  <si>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</si>
  <si>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</si>
  <si>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</si>
  <si>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</si>
  <si>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</si>
  <si>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</si>
  <si>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</si>
  <si>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</si>
  <si>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</si>
  <si>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</si>
  <si>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</si>
  <si>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</si>
  <si>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</si>
  <si>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</si>
  <si>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</si>
  <si>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</si>
  <si>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</si>
  <si>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</si>
  <si>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</si>
  <si>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</si>
  <si>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</si>
  <si>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</si>
  <si>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</si>
  <si>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</si>
  <si>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</si>
  <si>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</si>
  <si>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</si>
  <si>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</si>
  <si>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</si>
  <si>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</si>
  <si>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</si>
  <si>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</si>
  <si>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</si>
  <si>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</si>
  <si>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</si>
  <si>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</si>
  <si>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</si>
  <si>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</si>
  <si>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</si>
  <si>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</si>
  <si>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</si>
  <si>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</si>
  <si>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</si>
  <si>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</si>
  <si>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</si>
  <si>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</si>
  <si>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</si>
  <si>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</si>
  <si>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</si>
  <si>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</si>
  <si>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</si>
  <si>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</si>
  <si>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</si>
  <si>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</si>
  <si>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</si>
  <si>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</si>
  <si>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</si>
  <si>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</si>
  <si>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</si>
  <si>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</si>
  <si>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</si>
  <si>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</si>
  <si>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</si>
  <si>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</si>
  <si>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</si>
  <si>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</si>
  <si>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</si>
  <si>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</si>
  <si>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</si>
  <si>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</si>
  <si>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</si>
  <si>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</si>
  <si>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</si>
  <si>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</si>
  <si>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</si>
  <si>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</si>
  <si>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</si>
  <si>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</si>
  <si>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</si>
  <si>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</si>
  <si>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</si>
  <si>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</si>
  <si>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</si>
  <si>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</si>
  <si>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</si>
  <si>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</si>
  <si>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</si>
  <si>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</si>
  <si>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</si>
  <si>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</si>
  <si>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</si>
  <si>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</si>
  <si>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</si>
  <si>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</si>
  <si>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</si>
  <si>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</si>
  <si>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</si>
  <si>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</si>
  <si>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</si>
  <si>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</si>
  <si>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</si>
  <si>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</si>
  <si>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</si>
  <si>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</si>
  <si>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</si>
  <si>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</si>
  <si>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</si>
  <si>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</si>
  <si>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</si>
  <si>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</si>
  <si>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</si>
  <si>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</si>
  <si>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</si>
  <si>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</si>
  <si>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</si>
  <si>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</si>
  <si>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</si>
  <si>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</si>
  <si>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</si>
  <si>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</si>
  <si>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</si>
  <si>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</si>
  <si>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</si>
  <si>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</si>
  <si>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</si>
  <si>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</si>
  <si>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</si>
  <si>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</si>
  <si>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</si>
  <si>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</si>
  <si>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</si>
  <si>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</si>
  <si>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</si>
  <si>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</si>
  <si>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</si>
  <si>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</si>
  <si>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</si>
  <si>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</si>
  <si>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</si>
  <si>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</si>
  <si>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</si>
  <si>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</si>
  <si>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</si>
  <si>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</si>
  <si>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</si>
  <si>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</si>
  <si>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</si>
  <si>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</si>
  <si>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</si>
  <si>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</si>
  <si>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</si>
  <si>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</si>
  <si>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</si>
  <si>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</si>
  <si>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</si>
  <si>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</si>
  <si>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</si>
  <si>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</si>
  <si>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</si>
  <si>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</si>
  <si>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</si>
  <si>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</si>
  <si>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</si>
  <si>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</si>
  <si>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</si>
  <si>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</si>
  <si>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</si>
  <si>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</si>
  <si>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</si>
  <si>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</si>
  <si>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</si>
  <si>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</si>
  <si>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</si>
  <si>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</si>
  <si>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</si>
  <si>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</si>
  <si>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</si>
  <si>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</si>
  <si>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</si>
  <si>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</si>
  <si>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</si>
  <si>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</si>
  <si>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</si>
  <si>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</si>
  <si>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</si>
  <si>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</si>
  <si>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</si>
  <si>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</si>
  <si>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</si>
  <si>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</si>
  <si>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</si>
  <si>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</si>
  <si>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</si>
  <si>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</si>
  <si>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</si>
  <si>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</si>
  <si>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</si>
  <si>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</si>
  <si>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</si>
  <si>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</si>
  <si>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</si>
  <si>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</si>
  <si>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</si>
  <si>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</si>
  <si>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</si>
  <si>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</si>
  <si>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</si>
  <si>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</si>
  <si>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</si>
  <si>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</si>
  <si>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</si>
  <si>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</si>
  <si>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</si>
  <si>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</si>
  <si>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</si>
  <si>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</si>
  <si>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</si>
  <si>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</si>
  <si>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</si>
  <si>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</si>
  <si>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</si>
  <si>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</si>
  <si>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</si>
  <si>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</si>
  <si>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</si>
  <si>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</si>
  <si>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</si>
  <si>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</si>
  <si>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</si>
  <si>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</si>
  <si>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</si>
  <si>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</si>
  <si>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</si>
  <si>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</si>
  <si>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</si>
  <si>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</si>
  <si>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</si>
  <si>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</si>
  <si>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</si>
  <si>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</si>
  <si>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</si>
  <si>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</si>
  <si>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</si>
  <si>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</si>
  <si>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</si>
  <si>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</si>
  <si>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</si>
  <si>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</si>
  <si>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</si>
  <si>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</si>
  <si>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</si>
  <si>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</si>
  <si>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</si>
  <si>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</si>
  <si>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</si>
  <si>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</si>
  <si>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</si>
  <si>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</si>
  <si>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</si>
  <si>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</si>
  <si>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</si>
  <si>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</si>
  <si>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</si>
  <si>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</si>
  <si>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</si>
  <si>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</si>
  <si>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</si>
  <si>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</si>
  <si>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</si>
  <si>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</si>
  <si>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</si>
  <si>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</si>
  <si>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</si>
  <si>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</si>
  <si>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</si>
  <si>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</si>
  <si>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</si>
  <si>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</si>
  <si>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</si>
  <si>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</si>
  <si>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</si>
  <si>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</si>
  <si>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</si>
  <si>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</si>
  <si>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</si>
  <si>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</si>
  <si>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</si>
  <si>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</si>
  <si>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</si>
  <si>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</si>
  <si>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</si>
  <si>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</si>
  <si>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</si>
  <si>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</si>
  <si>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</si>
  <si>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</si>
  <si>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</si>
  <si>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</si>
  <si>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</si>
  <si>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</si>
  <si>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</si>
  <si>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</si>
  <si>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</si>
  <si>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</si>
  <si>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</si>
  <si>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</si>
  <si>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</si>
  <si>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</si>
  <si>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</si>
  <si>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</si>
  <si>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</si>
  <si>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</si>
  <si>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</si>
  <si>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</si>
  <si>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</si>
  <si>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</si>
  <si>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</si>
  <si>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</si>
  <si>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</si>
  <si>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</si>
  <si>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</si>
  <si>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</si>
  <si>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</si>
  <si>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</si>
  <si>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</si>
  <si>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</si>
  <si>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</si>
  <si>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</si>
  <si>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</si>
  <si>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</si>
  <si>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</si>
  <si>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</si>
  <si>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</si>
  <si>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</si>
  <si>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</si>
  <si>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</si>
  <si>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</si>
  <si>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</si>
  <si>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</si>
  <si>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</si>
  <si>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</si>
  <si>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</si>
  <si>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</si>
  <si>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</si>
  <si>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</si>
  <si>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</si>
  <si>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</si>
  <si>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</si>
  <si>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</si>
  <si>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</si>
  <si>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</si>
  <si>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</si>
  <si>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</si>
  <si>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</si>
  <si>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</si>
  <si>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</si>
  <si>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</si>
  <si>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</si>
  <si>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</si>
  <si>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</si>
  <si>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</si>
  <si>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</si>
  <si>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</si>
  <si>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</si>
  <si>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</si>
  <si>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</si>
  <si>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</si>
  <si>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</si>
  <si>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</si>
  <si>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</si>
  <si>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</si>
  <si>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</si>
  <si>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</si>
  <si>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</si>
  <si>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</si>
  <si>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</si>
  <si>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</si>
  <si>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</si>
  <si>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</si>
  <si>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</si>
  <si>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</si>
  <si>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</si>
  <si>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</si>
  <si>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</si>
  <si>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</si>
  <si>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</si>
  <si>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</si>
  <si>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</si>
  <si>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</si>
  <si>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</si>
  <si>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</si>
  <si>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</si>
  <si>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</si>
  <si>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</si>
  <si>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</si>
  <si>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</si>
  <si>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</si>
  <si>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</si>
  <si>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</si>
  <si>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</si>
  <si>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</si>
  <si>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</si>
  <si>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</si>
  <si>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</si>
  <si>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</si>
  <si>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</si>
  <si>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</si>
  <si>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</si>
  <si>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</si>
  <si>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</si>
  <si>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</si>
  <si>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</si>
  <si>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</si>
  <si>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</si>
  <si>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</si>
  <si>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</si>
  <si>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</si>
  <si>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</si>
  <si>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</si>
  <si>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</si>
  <si>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</si>
  <si>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</si>
  <si>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</si>
  <si>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</si>
  <si>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</si>
  <si>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</si>
  <si>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</si>
  <si>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</si>
  <si>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</si>
  <si>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</si>
  <si>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</si>
  <si>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</si>
  <si>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</si>
  <si>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</si>
  <si>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</si>
  <si>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</si>
  <si>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</si>
  <si>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</si>
  <si>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</si>
  <si>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</si>
  <si>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</si>
  <si>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</si>
  <si>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</si>
  <si>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</si>
  <si>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</si>
  <si>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</si>
  <si>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</si>
  <si>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</si>
  <si>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</si>
  <si>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</si>
  <si>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</si>
  <si>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</si>
  <si>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</si>
  <si>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</si>
  <si>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</si>
  <si>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</si>
  <si>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</si>
  <si>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</si>
  <si>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</si>
  <si>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</si>
  <si>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</si>
  <si>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</si>
  <si>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</si>
  <si>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</si>
  <si>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</si>
  <si>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</si>
  <si>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</si>
  <si>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</si>
  <si>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</si>
  <si>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</si>
  <si>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</si>
  <si>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</si>
  <si>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</si>
  <si>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</si>
  <si>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</si>
  <si>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</si>
  <si>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</si>
  <si>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</si>
  <si>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</si>
  <si>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</si>
  <si>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</si>
  <si>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</si>
  <si>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</si>
  <si>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</si>
  <si>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</si>
  <si>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</si>
  <si>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</si>
  <si>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</si>
  <si>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</si>
  <si>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</si>
  <si>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</si>
  <si>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</si>
  <si>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</si>
  <si>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</si>
  <si>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</si>
  <si>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</si>
  <si>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</si>
  <si>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</si>
  <si>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</si>
  <si>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</si>
  <si>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</si>
  <si>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</si>
  <si>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</si>
  <si>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</si>
  <si>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</si>
  <si>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</si>
  <si>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</si>
  <si>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</si>
  <si>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</si>
  <si>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</si>
  <si>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</si>
  <si>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</si>
  <si>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</si>
  <si>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</si>
  <si>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</si>
  <si>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</si>
  <si>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</si>
  <si>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</si>
  <si>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</si>
  <si>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</si>
  <si>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</si>
  <si>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</si>
  <si>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</si>
  <si>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</si>
  <si>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</si>
  <si>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</si>
  <si>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</si>
  <si>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</si>
  <si>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</si>
  <si>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</si>
  <si>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</si>
  <si>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</si>
  <si>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</si>
  <si>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</si>
  <si>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</si>
  <si>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</si>
  <si>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</si>
  <si>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</si>
  <si>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</si>
  <si>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</si>
  <si>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</si>
  <si>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</si>
  <si>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</si>
  <si>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</si>
  <si>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</si>
  <si>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</si>
  <si>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</si>
  <si>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</si>
  <si>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</si>
  <si>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</si>
  <si>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</si>
  <si>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</si>
  <si>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</si>
  <si>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</si>
  <si>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</si>
  <si>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</si>
  <si>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</si>
  <si>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</si>
  <si>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</si>
  <si>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</si>
  <si>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</si>
  <si>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</si>
  <si>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</si>
  <si>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</si>
  <si>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</si>
  <si>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</si>
  <si>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</si>
  <si>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</si>
  <si>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</si>
  <si>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</si>
  <si>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</si>
  <si>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</si>
  <si>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</si>
  <si>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</si>
  <si>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</si>
  <si>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</si>
  <si>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</si>
  <si>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</si>
  <si>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</si>
  <si>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</si>
  <si>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</si>
  <si>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</si>
  <si>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</si>
  <si>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</si>
  <si>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</si>
  <si>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</si>
  <si>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</si>
  <si>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</si>
  <si>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</si>
  <si>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</si>
  <si>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</si>
  <si>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</si>
  <si>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</si>
  <si>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</si>
  <si>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</si>
  <si>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</si>
  <si>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</si>
  <si>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</si>
  <si>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</si>
  <si>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</si>
  <si>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</si>
  <si>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</si>
  <si>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</si>
  <si>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</si>
  <si>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</si>
  <si>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</si>
  <si>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</si>
  <si>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</si>
  <si>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</si>
  <si>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</si>
  <si>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</si>
  <si>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</si>
  <si>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</si>
  <si>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</si>
  <si>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</si>
  <si>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</si>
  <si>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</si>
  <si>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</si>
  <si>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</si>
  <si>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</si>
  <si>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</si>
  <si>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</si>
  <si>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</si>
  <si>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</si>
  <si>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</si>
  <si>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</si>
  <si>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</si>
  <si>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</si>
  <si>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</si>
  <si>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</si>
  <si>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</si>
  <si>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</si>
  <si>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</si>
  <si>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</si>
  <si>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</si>
  <si>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</si>
  <si>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</si>
  <si>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</si>
  <si>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</si>
  <si>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</si>
  <si>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</si>
  <si>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</si>
  <si>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</si>
  <si>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</si>
  <si>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</si>
  <si>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</si>
  <si>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</si>
  <si>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</si>
  <si>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</si>
  <si>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</si>
  <si>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</si>
  <si>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</si>
  <si>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</si>
  <si>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</si>
  <si>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</si>
  <si>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</si>
  <si>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</si>
  <si>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</si>
  <si>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</si>
  <si>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</si>
  <si>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</si>
  <si>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</si>
  <si>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</si>
  <si>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</si>
  <si>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</si>
  <si>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</si>
  <si>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</si>
  <si>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</si>
  <si>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</si>
  <si>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</si>
  <si>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</si>
  <si>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</si>
  <si>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</si>
  <si>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</si>
  <si>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</si>
  <si>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</si>
  <si>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</si>
  <si>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</si>
  <si>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</si>
  <si>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</si>
  <si>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</si>
  <si>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</si>
  <si>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</si>
  <si>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</si>
  <si>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</si>
  <si>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</si>
  <si>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</si>
  <si>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</si>
  <si>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</si>
  <si>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</si>
  <si>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</si>
  <si>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</si>
  <si>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</si>
  <si>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</si>
  <si>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</si>
  <si>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</si>
  <si>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</si>
  <si>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</si>
  <si>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</si>
  <si>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</si>
  <si>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</si>
  <si>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</si>
  <si>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</si>
  <si>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</si>
  <si>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</si>
  <si>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</si>
  <si>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</si>
  <si>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</si>
  <si>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</si>
  <si>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</si>
  <si>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</si>
  <si>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</si>
  <si>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</si>
  <si>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</si>
  <si>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</si>
  <si>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</si>
  <si>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</si>
  <si>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</si>
  <si>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</si>
  <si>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</si>
  <si>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</si>
  <si>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</si>
  <si>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</si>
  <si>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</si>
  <si>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</si>
  <si>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</si>
  <si>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</si>
  <si>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</si>
  <si>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</si>
  <si>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</si>
  <si>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</si>
  <si>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</si>
  <si>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</si>
  <si>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</si>
  <si>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</si>
  <si>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</si>
  <si>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</si>
  <si>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</si>
  <si>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</si>
  <si>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</si>
  <si>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</si>
  <si>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</si>
  <si>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</si>
  <si>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</si>
  <si>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</si>
  <si>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</si>
  <si>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</si>
  <si>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</si>
  <si>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</si>
  <si>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</si>
  <si>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</si>
  <si>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</si>
  <si>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</si>
  <si>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</si>
  <si>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</si>
  <si>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</si>
  <si>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</si>
  <si>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</si>
  <si>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</si>
  <si>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</si>
  <si>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</si>
  <si>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</si>
  <si>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</si>
  <si>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</si>
  <si>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</si>
  <si>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</si>
  <si>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</si>
  <si>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</si>
  <si>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</si>
  <si>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</si>
  <si>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</si>
  <si>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</si>
  <si>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</si>
  <si>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</si>
  <si>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</si>
  <si>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</si>
  <si>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</si>
  <si>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</si>
  <si>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</si>
  <si>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</si>
  <si>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</si>
  <si>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</si>
  <si>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</si>
  <si>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</si>
  <si>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</si>
  <si>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</si>
  <si>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</si>
  <si>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</si>
  <si>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</si>
  <si>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</si>
  <si>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</si>
  <si>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</si>
  <si>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</si>
  <si>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</si>
  <si>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</si>
  <si>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</si>
  <si>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</si>
  <si>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</si>
  <si>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</si>
  <si>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</si>
  <si>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</si>
  <si>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</si>
  <si>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</si>
  <si>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</si>
  <si>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</si>
  <si>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</si>
  <si>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</si>
  <si>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</si>
  <si>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</si>
  <si>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</si>
  <si>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</si>
  <si>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</si>
  <si>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</si>
  <si>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</si>
  <si>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</si>
  <si>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</si>
  <si>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</si>
  <si>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</si>
  <si>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</si>
  <si>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</si>
  <si>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</si>
  <si>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</si>
  <si>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</si>
  <si>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</si>
  <si>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</si>
  <si>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</si>
  <si>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</si>
  <si>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</si>
  <si>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</si>
  <si>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</si>
  <si>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</si>
  <si>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</si>
  <si>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</si>
  <si>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</si>
  <si>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</si>
  <si>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</si>
  <si>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</si>
  <si>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</si>
  <si>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</si>
  <si>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</si>
  <si>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</si>
  <si>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</si>
  <si>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</si>
  <si>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</si>
  <si>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</si>
  <si>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</si>
  <si>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</si>
  <si>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</si>
  <si>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</si>
  <si>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</si>
  <si>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</si>
  <si>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</si>
  <si>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</si>
  <si>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</si>
  <si>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</si>
  <si>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</si>
  <si>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</si>
  <si>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</si>
  <si>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</si>
  <si>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</si>
  <si>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</si>
  <si>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</si>
  <si>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</si>
  <si>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</si>
  <si>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</si>
  <si>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</si>
  <si>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</si>
  <si>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</si>
  <si>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</si>
  <si>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</si>
  <si>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</si>
  <si>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</si>
  <si>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</si>
  <si>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</si>
  <si>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</si>
  <si>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</si>
  <si>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</si>
  <si>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</si>
  <si>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</si>
  <si>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</si>
  <si>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</si>
  <si>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</si>
  <si>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</si>
  <si>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</si>
  <si>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</si>
  <si>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</si>
  <si>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</si>
  <si>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</si>
  <si>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</si>
  <si>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</si>
  <si>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</si>
  <si>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</si>
  <si>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</si>
  <si>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</si>
  <si>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</si>
  <si>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</si>
  <si>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</si>
  <si>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</si>
  <si>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</si>
  <si>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</si>
  <si>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</si>
  <si>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</si>
  <si>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</si>
  <si>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</si>
  <si>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</si>
  <si>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</si>
  <si>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</si>
  <si>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</si>
  <si>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</si>
  <si>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</si>
  <si>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</si>
  <si>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</si>
  <si>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</si>
  <si>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</si>
  <si>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</si>
  <si>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</si>
  <si>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</si>
  <si>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</si>
  <si>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</si>
  <si>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</si>
  <si>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</si>
  <si>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</si>
  <si>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</si>
  <si>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</si>
  <si>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</si>
  <si>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</si>
  <si>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</si>
  <si>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</si>
  <si>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</si>
  <si>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</si>
  <si>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</si>
  <si>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</si>
  <si>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</si>
  <si>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</si>
  <si>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</si>
  <si>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</si>
  <si>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</si>
  <si>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</si>
  <si>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</si>
  <si>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</si>
  <si>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</si>
  <si>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</si>
  <si>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</si>
  <si>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</si>
  <si>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</si>
  <si>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</si>
  <si>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</si>
  <si>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</si>
  <si>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</si>
  <si>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</si>
  <si>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</si>
  <si>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</si>
  <si>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</si>
  <si>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</si>
  <si>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</si>
  <si>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</si>
  <si>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</si>
  <si>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</si>
  <si>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</si>
  <si>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</si>
  <si>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</si>
  <si>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</si>
  <si>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</si>
  <si>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</si>
  <si>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</si>
  <si>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</si>
  <si>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</si>
  <si>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</si>
  <si>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</si>
  <si>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</si>
  <si>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</si>
  <si>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</si>
  <si>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</si>
  <si>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</si>
  <si>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</si>
  <si>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</si>
  <si>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</si>
  <si>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</si>
  <si>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</si>
  <si>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</si>
  <si>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</si>
  <si>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</si>
  <si>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</si>
  <si>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</si>
  <si>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</si>
  <si>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</si>
  <si>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</si>
  <si>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</si>
  <si>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</si>
  <si>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</si>
  <si>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</si>
  <si>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</si>
  <si>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</si>
  <si>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</si>
  <si>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</si>
  <si>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</si>
  <si>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</si>
  <si>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</si>
  <si>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</si>
  <si>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</si>
  <si>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</si>
  <si>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</si>
  <si>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</si>
  <si>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</si>
  <si>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</si>
  <si>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</si>
  <si>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</si>
  <si>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</si>
  <si>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</si>
  <si>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</si>
  <si>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</si>
  <si>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</si>
  <si>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</si>
  <si>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</si>
  <si>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</si>
  <si>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</si>
  <si>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</si>
  <si>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</si>
  <si>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</si>
  <si>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</si>
  <si>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</si>
  <si>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</si>
  <si>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</si>
  <si>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</si>
  <si>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</si>
  <si>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</si>
  <si>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</si>
  <si>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</si>
  <si>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</si>
  <si>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</si>
  <si>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</si>
  <si>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</si>
  <si>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</si>
  <si>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</si>
  <si>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</si>
  <si>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</si>
  <si>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</si>
  <si>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</si>
  <si>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</si>
  <si>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</si>
  <si>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</si>
  <si>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</si>
  <si>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</si>
  <si>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</si>
  <si>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</si>
  <si>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</si>
  <si>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</si>
  <si>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</si>
  <si>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</si>
  <si>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</si>
  <si>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</si>
  <si>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</si>
  <si>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</si>
  <si>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</si>
  <si>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</si>
  <si>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</si>
  <si>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</si>
  <si>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</si>
  <si>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</si>
  <si>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</si>
  <si>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</si>
  <si>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</si>
  <si>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</si>
  <si>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</si>
  <si>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</si>
  <si>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</si>
  <si>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</si>
  <si>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</si>
  <si>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</si>
  <si>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</si>
  <si>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</si>
  <si>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</si>
  <si>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</si>
  <si>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</si>
  <si>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</si>
  <si>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</si>
  <si>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</si>
  <si>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</si>
  <si>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</si>
  <si>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</si>
  <si>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</si>
  <si>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</si>
  <si>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</si>
  <si>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</si>
  <si>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</si>
  <si>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</si>
  <si>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</si>
  <si>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</si>
  <si>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</si>
  <si>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</si>
  <si>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</si>
  <si>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</si>
  <si>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</si>
  <si>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</si>
  <si>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</si>
  <si>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</si>
  <si>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</si>
  <si>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</si>
  <si>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</si>
  <si>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</si>
  <si>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</si>
  <si>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</si>
  <si>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</si>
  <si>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</si>
  <si>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</si>
  <si>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</si>
  <si>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</si>
  <si>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</si>
  <si>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</si>
  <si>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</si>
  <si>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</si>
  <si>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</si>
  <si>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</si>
  <si>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</si>
  <si>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</si>
  <si>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</si>
  <si>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</si>
  <si>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</si>
  <si>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</si>
  <si>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</si>
  <si>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</si>
  <si>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</si>
  <si>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</si>
  <si>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</si>
  <si>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</si>
  <si>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</si>
  <si>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</si>
  <si>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</si>
  <si>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</si>
  <si>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</si>
  <si>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</si>
  <si>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</si>
  <si>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</si>
  <si>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</si>
  <si>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</si>
  <si>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</si>
  <si>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</si>
  <si>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</si>
  <si>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</si>
  <si>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</si>
  <si>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</si>
  <si>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</si>
  <si>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</si>
  <si>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</si>
  <si>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</si>
  <si>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</si>
  <si>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</si>
  <si>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</si>
  <si>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</si>
  <si>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</si>
  <si>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</si>
  <si>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</si>
  <si>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</si>
  <si>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</si>
  <si>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</si>
  <si>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</si>
  <si>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</si>
  <si>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</si>
  <si>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</si>
  <si>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</si>
  <si>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</si>
  <si>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</si>
  <si>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</si>
  <si>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</si>
  <si>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</si>
  <si>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</si>
  <si>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</si>
  <si>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</si>
  <si>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</si>
  <si>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</si>
  <si>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</si>
  <si>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</si>
  <si>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</si>
  <si>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</si>
  <si>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</si>
  <si>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</si>
  <si>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</si>
  <si>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</si>
  <si>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</si>
  <si>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</si>
  <si>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</si>
  <si>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</si>
  <si>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</si>
  <si>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</si>
  <si>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</si>
  <si>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</si>
  <si>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</si>
  <si>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</si>
  <si>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</si>
  <si>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</si>
  <si>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</si>
  <si>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</si>
  <si>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</si>
  <si>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</si>
  <si>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</si>
  <si>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</si>
  <si>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</si>
  <si>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</si>
  <si>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</si>
  <si>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</si>
  <si>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</si>
  <si>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</si>
  <si>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</si>
  <si>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</si>
  <si>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</si>
  <si>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</si>
  <si>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</si>
  <si>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</si>
  <si>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</si>
  <si>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</si>
  <si>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</si>
  <si>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</si>
  <si>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</si>
  <si>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</si>
  <si>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</si>
  <si>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</si>
  <si>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</si>
  <si>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</si>
  <si>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</si>
  <si>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</si>
  <si>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</si>
  <si>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</si>
  <si>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</si>
  <si>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</si>
  <si>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</si>
  <si>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</si>
  <si>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</si>
  <si>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</si>
  <si>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</si>
  <si>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</si>
  <si>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</si>
  <si>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</si>
  <si>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</si>
  <si>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</si>
  <si>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</si>
  <si>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</si>
  <si>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</si>
  <si>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</si>
  <si>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</si>
  <si>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</si>
  <si>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</si>
  <si>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</si>
  <si>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</si>
  <si>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</si>
  <si>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</si>
  <si>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</si>
  <si>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</si>
  <si>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</si>
  <si>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</si>
  <si>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</si>
  <si>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</si>
  <si>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</si>
  <si>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</si>
  <si>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</si>
  <si>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</si>
  <si>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</si>
  <si>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</si>
  <si>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</si>
  <si>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</si>
  <si>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</si>
  <si>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</si>
  <si>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</si>
  <si>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</si>
  <si>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</si>
  <si>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</si>
  <si>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</si>
  <si>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</si>
  <si>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</si>
  <si>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</si>
  <si>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</si>
  <si>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</si>
  <si>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</si>
  <si>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</si>
  <si>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</si>
  <si>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</si>
  <si>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</si>
  <si>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</si>
  <si>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</si>
  <si>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</si>
  <si>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</si>
  <si>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</si>
  <si>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</si>
  <si>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</si>
  <si>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</si>
  <si>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</si>
  <si>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</si>
  <si>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</si>
  <si>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</si>
  <si>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</si>
  <si>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</si>
  <si>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</si>
  <si>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</si>
  <si>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</si>
  <si>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</si>
  <si>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</si>
  <si>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</si>
  <si>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</si>
  <si>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</si>
  <si>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</si>
  <si>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</si>
  <si>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</si>
  <si>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</si>
  <si>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</si>
  <si>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</si>
  <si>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</si>
  <si>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</si>
  <si>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</si>
  <si>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</si>
  <si>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</si>
  <si>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</si>
  <si>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</si>
  <si>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</si>
  <si>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</si>
  <si>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</si>
  <si>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</si>
  <si>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</si>
  <si>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</si>
  <si>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</si>
  <si>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</si>
  <si>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</si>
  <si>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</si>
  <si>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</si>
  <si>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</si>
  <si>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</si>
  <si>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</si>
  <si>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</si>
  <si>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</si>
  <si>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</si>
  <si>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</si>
  <si>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</si>
  <si>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</si>
  <si>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</si>
  <si>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</si>
  <si>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</si>
  <si>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</si>
  <si>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</si>
  <si>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</si>
  <si>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</si>
  <si>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</si>
  <si>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</si>
  <si>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</si>
  <si>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</si>
  <si>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</si>
  <si>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</si>
  <si>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</si>
  <si>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</si>
  <si>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</si>
  <si>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</si>
  <si>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</si>
  <si>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</si>
  <si>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</si>
  <si>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</si>
  <si>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</si>
  <si>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</si>
  <si>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</si>
  <si>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</si>
  <si>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</si>
  <si>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</si>
  <si>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</si>
  <si>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</si>
  <si>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</si>
  <si>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</si>
  <si>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</si>
  <si>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</si>
  <si>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</si>
  <si>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</si>
  <si>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</si>
  <si>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</si>
  <si>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</si>
  <si>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</si>
  <si>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</si>
  <si>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</si>
  <si>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</si>
  <si>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</si>
  <si>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</si>
  <si>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</si>
  <si>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</si>
  <si>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</si>
  <si>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</si>
  <si>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</si>
  <si>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</si>
  <si>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</si>
  <si>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</si>
  <si>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</si>
  <si>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</si>
  <si>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</si>
  <si>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</si>
  <si>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</si>
  <si>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</si>
  <si>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</si>
  <si>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</si>
  <si>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</si>
  <si>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</si>
  <si>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</si>
  <si>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</si>
  <si>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</si>
  <si>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</si>
  <si>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</si>
  <si>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</si>
  <si>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</si>
  <si>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</si>
  <si>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</si>
  <si>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</si>
  <si>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</si>
  <si>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</si>
  <si>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</si>
  <si>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</si>
  <si>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</si>
  <si>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</si>
  <si>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</si>
  <si>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</si>
  <si>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</si>
  <si>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</si>
  <si>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</si>
  <si>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</si>
  <si>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</si>
  <si>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</si>
  <si>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</si>
  <si>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</si>
  <si>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</si>
  <si>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</si>
  <si>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</si>
  <si>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</si>
  <si>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</si>
  <si>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</si>
  <si>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</si>
  <si>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</si>
  <si>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</si>
  <si>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</si>
  <si>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</si>
  <si>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</si>
  <si>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</si>
  <si>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</si>
  <si>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</si>
  <si>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</si>
  <si>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</si>
  <si>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</si>
  <si>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</si>
  <si>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</si>
  <si>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</si>
  <si>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</si>
  <si>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</si>
  <si>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</si>
  <si>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</si>
  <si>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</si>
  <si>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</si>
  <si>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</si>
  <si>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</si>
  <si>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</si>
  <si>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</si>
  <si>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</si>
  <si>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</si>
  <si>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</si>
  <si>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</si>
  <si>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</si>
  <si>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</si>
  <si>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</si>
  <si>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</si>
  <si>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</si>
  <si>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</si>
  <si>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</si>
  <si>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</si>
  <si>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</si>
  <si>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</si>
  <si>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</si>
  <si>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</si>
  <si>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</si>
  <si>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</si>
  <si>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</si>
  <si>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</si>
  <si>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</si>
  <si>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</si>
  <si>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</si>
  <si>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</si>
  <si>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</si>
  <si>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</si>
  <si>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</si>
  <si>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</si>
  <si>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</si>
  <si>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</si>
  <si>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</si>
  <si>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</si>
  <si>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</si>
  <si>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</si>
  <si>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</si>
  <si>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</si>
  <si>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</si>
  <si>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</si>
  <si>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</si>
  <si>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</si>
  <si>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</si>
  <si>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</si>
  <si>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</si>
  <si>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</si>
  <si>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</si>
  <si>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</si>
  <si>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</si>
  <si>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</si>
  <si>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</si>
  <si>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</si>
  <si>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</si>
  <si>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</si>
  <si>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</si>
  <si>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</si>
  <si>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</si>
  <si>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</si>
  <si>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</si>
  <si>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</si>
  <si>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</si>
  <si>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</si>
  <si>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</si>
  <si>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</si>
  <si>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</si>
  <si>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</si>
  <si>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</si>
  <si>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</si>
  <si>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</si>
  <si>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</si>
  <si>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</si>
  <si>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</si>
  <si>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</si>
  <si>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</si>
  <si>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</si>
  <si>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</si>
  <si>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</si>
  <si>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</si>
  <si>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</si>
  <si>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</si>
  <si>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</si>
  <si>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</si>
  <si>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</si>
  <si>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</si>
  <si>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</si>
  <si>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</si>
  <si>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</si>
  <si>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</si>
  <si>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</si>
  <si>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</si>
  <si>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</si>
  <si>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</si>
  <si>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</si>
  <si>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</si>
  <si>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</si>
  <si>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</si>
  <si>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</si>
  <si>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</si>
  <si>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</si>
  <si>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</si>
  <si>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</si>
  <si>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</si>
  <si>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</si>
  <si>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</si>
  <si>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</si>
  <si>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</si>
  <si>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</si>
  <si>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</si>
  <si>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</si>
  <si>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</si>
  <si>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</si>
  <si>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</si>
  <si>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</si>
  <si>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</si>
  <si>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</si>
  <si>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</si>
  <si>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</si>
  <si>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</si>
  <si>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</si>
  <si>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</si>
  <si>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</si>
  <si>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</si>
  <si>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</si>
  <si>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</si>
  <si>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</si>
  <si>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</si>
  <si>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</si>
  <si>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</si>
  <si>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</si>
  <si>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</si>
  <si>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</si>
  <si>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</si>
  <si>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</si>
  <si>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</si>
  <si>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</si>
  <si>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</si>
  <si>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</si>
  <si>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</si>
  <si>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</si>
  <si>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</si>
  <si>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</si>
  <si>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</si>
  <si>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</si>
  <si>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</si>
  <si>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</si>
  <si>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</si>
  <si>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</si>
  <si>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</si>
  <si>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</si>
  <si>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</si>
  <si>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</si>
  <si>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</si>
  <si>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</si>
  <si>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</si>
  <si>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</si>
  <si>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</si>
  <si>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</si>
  <si>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</si>
  <si>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</si>
  <si>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</si>
  <si>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</si>
  <si>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</si>
  <si>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</si>
  <si>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</si>
  <si>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</si>
  <si>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</si>
  <si>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</si>
  <si>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</si>
  <si>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</si>
  <si>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</si>
  <si>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</si>
  <si>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</si>
  <si>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</si>
  <si>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</si>
  <si>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</si>
  <si>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</si>
  <si>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</si>
  <si>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</si>
  <si>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</si>
  <si>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</si>
  <si>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</si>
  <si>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</si>
  <si>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</si>
  <si>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</si>
  <si>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</si>
  <si>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</si>
  <si>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</si>
  <si>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</si>
  <si>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</si>
  <si>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</si>
  <si>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</si>
  <si>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</si>
  <si>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</si>
  <si>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</si>
  <si>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</si>
  <si>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</si>
  <si>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</si>
  <si>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</si>
  <si>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</si>
  <si>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</si>
  <si>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</si>
  <si>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</si>
  <si>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</si>
  <si>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</si>
  <si>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</si>
  <si>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</si>
  <si>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</si>
  <si>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</si>
  <si>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</si>
  <si>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</si>
  <si>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</si>
  <si>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</si>
  <si>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</si>
  <si>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</si>
  <si>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</si>
  <si>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</si>
  <si>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</si>
  <si>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</si>
  <si>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</si>
  <si>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</si>
  <si>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</si>
  <si>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</si>
  <si>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</si>
  <si>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</si>
  <si>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</si>
  <si>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</si>
  <si>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</si>
  <si>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</si>
  <si>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</si>
  <si>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</si>
  <si>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</si>
  <si>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</si>
  <si>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</si>
  <si>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</si>
  <si>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</si>
  <si>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</si>
  <si>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</si>
  <si>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</si>
  <si>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</si>
  <si>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</si>
  <si>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</si>
  <si>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</si>
  <si>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</si>
  <si>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</si>
  <si>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</si>
  <si>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</si>
  <si>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</si>
  <si>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</si>
  <si>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</si>
  <si>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</si>
  <si>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</si>
  <si>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</si>
  <si>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</si>
  <si>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</si>
  <si>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</si>
  <si>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</si>
  <si>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</si>
  <si>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</si>
  <si>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</si>
  <si>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</si>
  <si>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</si>
  <si>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</si>
  <si>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</si>
  <si>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</si>
  <si>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</si>
  <si>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</si>
  <si>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</si>
  <si>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</si>
  <si>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</si>
  <si>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</si>
  <si>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</si>
  <si>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</si>
  <si>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</si>
  <si>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</si>
  <si>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</si>
  <si>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</si>
  <si>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</si>
  <si>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</si>
  <si>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</si>
  <si>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</si>
  <si>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</si>
  <si>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</si>
  <si>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</si>
  <si>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</si>
  <si>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</si>
  <si>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</si>
  <si>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</si>
  <si>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</si>
  <si>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</si>
  <si>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</si>
  <si>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</si>
  <si>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</si>
  <si>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</si>
  <si>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</si>
  <si>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</si>
  <si>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</si>
  <si>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</si>
  <si>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</si>
  <si>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</si>
  <si>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</si>
  <si>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</si>
  <si>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</si>
  <si>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</si>
  <si>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</si>
  <si>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</si>
  <si>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</si>
  <si>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</si>
  <si>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</si>
  <si>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</si>
  <si>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</si>
  <si>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</si>
  <si>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</si>
  <si>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</si>
  <si>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</si>
  <si>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</si>
  <si>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</si>
  <si>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</si>
  <si>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</si>
  <si>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</si>
  <si>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</si>
  <si>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</si>
  <si>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</si>
  <si>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</si>
  <si>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</si>
  <si>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</si>
  <si>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</si>
  <si>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</si>
  <si>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</si>
  <si>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</si>
  <si>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</si>
  <si>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</si>
  <si>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</si>
  <si>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</si>
  <si>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</si>
  <si>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</si>
  <si>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</si>
  <si>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</si>
  <si>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</si>
  <si>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</si>
  <si>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</si>
  <si>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</si>
  <si>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</si>
  <si>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</si>
  <si>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</si>
  <si>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</si>
  <si>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</si>
  <si>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</si>
  <si>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</si>
  <si>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</si>
  <si>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</si>
  <si>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</si>
  <si>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</si>
  <si>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</si>
  <si>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</si>
  <si>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</si>
  <si>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</si>
  <si>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</si>
  <si>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</si>
  <si>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</si>
  <si>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</si>
  <si>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</si>
  <si>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</si>
  <si>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</si>
  <si>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</si>
  <si>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</si>
  <si>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</si>
  <si>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</si>
  <si>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</si>
  <si>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</si>
  <si>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</si>
  <si>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</si>
  <si>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</si>
  <si>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</si>
  <si>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</si>
  <si>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</si>
  <si>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</si>
  <si>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</si>
  <si>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</si>
  <si>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</si>
  <si>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</si>
  <si>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</si>
  <si>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</si>
  <si>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</si>
  <si>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</si>
  <si>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</si>
  <si>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</si>
  <si>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</si>
  <si>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</si>
  <si>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</si>
  <si>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</si>
  <si>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</si>
  <si>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</si>
  <si>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</si>
  <si>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</si>
  <si>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</si>
  <si>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</si>
  <si>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</si>
  <si>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</si>
  <si>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</si>
  <si>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</si>
  <si>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</si>
  <si>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</si>
  <si>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</si>
  <si>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</si>
  <si>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</si>
  <si>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</si>
  <si>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</si>
  <si>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</si>
  <si>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</si>
  <si>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</si>
  <si>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</si>
  <si>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</si>
  <si>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</si>
  <si>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</si>
  <si>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</si>
  <si>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</si>
  <si>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</si>
  <si>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</si>
  <si>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</si>
  <si>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</si>
  <si>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</si>
  <si>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</si>
  <si>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</si>
  <si>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</si>
  <si>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</si>
  <si>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</si>
  <si>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</si>
  <si>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</si>
  <si>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</si>
  <si>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</si>
  <si>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</si>
  <si>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</si>
  <si>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</si>
  <si>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</si>
  <si>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</si>
  <si>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</si>
  <si>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</si>
  <si>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</si>
  <si>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</si>
  <si>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</si>
  <si>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</si>
  <si>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</si>
  <si>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</si>
  <si>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</si>
  <si>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</si>
  <si>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</si>
  <si>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</si>
  <si>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</si>
  <si>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</si>
  <si>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</si>
  <si>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</si>
  <si>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</si>
  <si>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</si>
  <si>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</si>
  <si>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</si>
  <si>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</si>
  <si>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</si>
  <si>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</si>
  <si>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</si>
  <si>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</si>
  <si>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</si>
  <si>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</si>
  <si>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</si>
  <si>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</si>
  <si>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</si>
  <si>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</si>
  <si>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</si>
  <si>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</si>
  <si>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</si>
  <si>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</si>
  <si>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</si>
  <si>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</si>
  <si>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</si>
  <si>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</si>
  <si>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</si>
  <si>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</si>
  <si>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</si>
  <si>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</si>
  <si>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</si>
  <si>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</si>
  <si>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</si>
  <si>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</si>
  <si>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</si>
  <si>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</si>
  <si>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</si>
  <si>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</si>
  <si>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</si>
  <si>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</si>
  <si>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</si>
  <si>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</si>
  <si>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</si>
  <si>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</si>
  <si>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</si>
  <si>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</si>
  <si>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</si>
  <si>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</si>
  <si>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</si>
  <si>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</si>
  <si>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</si>
  <si>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</si>
  <si>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</si>
  <si>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</si>
  <si>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</si>
  <si>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</si>
  <si>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</si>
  <si>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</si>
  <si>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</si>
  <si>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</si>
  <si>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</si>
  <si>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</si>
  <si>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</si>
  <si>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</si>
  <si>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</si>
  <si>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</si>
  <si>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</si>
  <si>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</si>
  <si>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</si>
  <si>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</si>
  <si>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</si>
  <si>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</si>
  <si>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</si>
  <si>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</si>
  <si>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</si>
  <si>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</si>
  <si>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</si>
  <si>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</si>
  <si>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</si>
  <si>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</si>
  <si>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</si>
  <si>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</si>
  <si>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</si>
  <si>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</si>
  <si>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</si>
  <si>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</si>
  <si>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</si>
  <si>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</si>
  <si>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</si>
  <si>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</si>
  <si>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</si>
  <si>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</si>
  <si>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</si>
  <si>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</si>
  <si>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</si>
  <si>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</si>
  <si>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</si>
  <si>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</si>
  <si>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</si>
  <si>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</si>
  <si>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</si>
  <si>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</si>
  <si>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</si>
  <si>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</si>
  <si>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</si>
  <si>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</si>
  <si>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</si>
  <si>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</si>
  <si>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</si>
  <si>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</si>
  <si>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</si>
  <si>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</si>
  <si>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</si>
  <si>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</si>
  <si>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</si>
  <si>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</si>
  <si>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</si>
  <si>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</si>
  <si>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</si>
  <si>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</si>
  <si>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</si>
  <si>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</si>
  <si>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</si>
  <si>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</si>
  <si>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</si>
  <si>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</si>
  <si>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</si>
  <si>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</si>
  <si>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</si>
  <si>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</si>
  <si>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</si>
  <si>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</si>
  <si>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</si>
  <si>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</si>
  <si>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</si>
  <si>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</si>
  <si>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</si>
  <si>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</si>
  <si>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</si>
  <si>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</si>
  <si>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</si>
  <si>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</si>
  <si>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</si>
  <si>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</si>
  <si>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</si>
  <si>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</si>
  <si>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</si>
  <si>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</si>
  <si>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</si>
  <si>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</si>
  <si>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</si>
  <si>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</si>
  <si>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</si>
  <si>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</si>
  <si>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</si>
  <si>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</si>
  <si>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</si>
  <si>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</si>
  <si>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</si>
  <si>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</si>
  <si>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</si>
  <si>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</si>
  <si>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</si>
  <si>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</si>
  <si>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</si>
  <si>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</si>
  <si>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</si>
  <si>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</si>
  <si>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</si>
  <si>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</si>
  <si>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</si>
  <si>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</si>
  <si>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</si>
  <si>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</si>
  <si>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</si>
  <si>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</si>
  <si>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</si>
  <si>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</si>
  <si>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</si>
  <si>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</si>
  <si>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</si>
  <si>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</si>
  <si>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</si>
  <si>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</si>
  <si>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</si>
  <si>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</si>
  <si>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</si>
  <si>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</si>
  <si>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</si>
  <si>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</si>
  <si>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</si>
  <si>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</si>
  <si>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</si>
  <si>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</si>
  <si>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</si>
  <si>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</si>
  <si>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</si>
  <si>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</si>
  <si>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</si>
  <si>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</si>
  <si>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</si>
  <si>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</si>
  <si>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</si>
  <si>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</si>
  <si>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</si>
  <si>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</si>
  <si>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</si>
  <si>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</si>
  <si>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</si>
  <si>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</si>
  <si>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</si>
  <si>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</si>
  <si>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</si>
  <si>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</si>
  <si>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</si>
  <si>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</si>
  <si>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</si>
  <si>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</si>
  <si>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</si>
  <si>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</si>
  <si>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</si>
  <si>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</si>
  <si>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</si>
  <si>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</si>
  <si>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</si>
  <si>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</si>
  <si>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</si>
  <si>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</si>
  <si>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</si>
  <si>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</si>
  <si>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</si>
  <si>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</si>
  <si>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</si>
  <si>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</si>
  <si>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</si>
  <si>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</si>
  <si>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</si>
  <si>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</si>
  <si>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</si>
  <si>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</si>
  <si>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</si>
  <si>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</si>
  <si>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</si>
  <si>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</si>
  <si>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</si>
  <si>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</si>
  <si>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</si>
  <si>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</si>
  <si>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</si>
  <si>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</si>
  <si>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</si>
  <si>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</si>
  <si>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</si>
  <si>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</si>
  <si>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</si>
  <si>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</si>
  <si>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</si>
  <si>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</si>
  <si>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</si>
  <si>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</si>
  <si>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</si>
  <si>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</si>
  <si>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</si>
  <si>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</si>
  <si>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</si>
  <si>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</si>
  <si>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</si>
  <si>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</si>
  <si>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</si>
  <si>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</si>
  <si>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</si>
  <si>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</si>
  <si>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</si>
  <si>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</si>
  <si>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</si>
  <si>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</si>
  <si>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</si>
  <si>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</si>
  <si>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</si>
  <si>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</si>
  <si>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</si>
  <si>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</si>
  <si>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</si>
  <si>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</si>
  <si>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</si>
  <si>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</si>
  <si>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</si>
  <si>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</si>
  <si>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</si>
  <si>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</si>
  <si>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</si>
  <si>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</si>
  <si>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</si>
  <si>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</si>
  <si>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</si>
  <si>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</si>
  <si>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</si>
  <si>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</si>
  <si>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</si>
  <si>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</si>
  <si>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</si>
  <si>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</si>
  <si>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</si>
  <si>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</si>
  <si>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</si>
  <si>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</si>
  <si>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</si>
  <si>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</si>
  <si>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</si>
  <si>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</si>
  <si>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</si>
  <si>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</si>
  <si>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</si>
  <si>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</si>
  <si>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</si>
  <si>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</si>
  <si>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</si>
  <si>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</si>
  <si>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</si>
  <si>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</si>
  <si>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</si>
  <si>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</si>
  <si>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</si>
  <si>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</si>
  <si>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</si>
  <si>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</si>
  <si>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</si>
  <si>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</si>
  <si>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</si>
  <si>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</si>
  <si>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</si>
  <si>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</si>
  <si>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</si>
  <si>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</si>
  <si>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</si>
  <si>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</si>
  <si>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</si>
  <si>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</si>
  <si>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</si>
  <si>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</si>
  <si>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</si>
  <si>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</si>
  <si>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</si>
  <si>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</si>
  <si>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</si>
  <si>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</si>
  <si>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</si>
  <si>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</si>
  <si>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</si>
  <si>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</si>
  <si>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</si>
  <si>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</si>
  <si>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</si>
  <si>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</si>
  <si>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</si>
  <si>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</si>
  <si>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</si>
  <si>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</si>
  <si>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</si>
  <si>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</si>
  <si>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</si>
  <si>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</si>
  <si>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</si>
  <si>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</si>
  <si>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</si>
  <si>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</si>
  <si>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</si>
  <si>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</si>
  <si>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</si>
  <si>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</si>
  <si>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</si>
  <si>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</si>
  <si>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</si>
  <si>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</si>
  <si>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</si>
  <si>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</si>
  <si>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</si>
  <si>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</si>
  <si>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</si>
  <si>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</si>
  <si>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</si>
  <si>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</si>
  <si>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</si>
  <si>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</si>
  <si>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</si>
  <si>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</si>
  <si>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</si>
  <si>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</si>
  <si>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</si>
  <si>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</si>
  <si>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</si>
  <si>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</si>
  <si>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</si>
  <si>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</si>
  <si>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</si>
  <si>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</si>
  <si>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</si>
  <si>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</si>
  <si>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</si>
  <si>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</si>
  <si>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</si>
  <si>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</si>
  <si>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</si>
  <si>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</si>
  <si>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</si>
  <si>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</si>
  <si>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</si>
  <si>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</si>
  <si>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</si>
  <si>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</si>
  <si>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</si>
  <si>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</si>
  <si>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</si>
  <si>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</si>
  <si>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</si>
  <si>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</si>
  <si>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</si>
  <si>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</si>
  <si>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</si>
  <si>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</si>
  <si>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</si>
  <si>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</si>
  <si>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</si>
  <si>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</si>
  <si>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</si>
  <si>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</si>
  <si>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</si>
  <si>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</si>
  <si>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</si>
  <si>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</si>
  <si>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</si>
  <si>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</si>
  <si>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</si>
  <si>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</si>
  <si>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</si>
  <si>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</si>
  <si>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</si>
  <si>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</si>
  <si>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</si>
  <si>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</si>
  <si>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</si>
  <si>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</si>
  <si>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</si>
  <si>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</si>
  <si>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</si>
  <si>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</si>
  <si>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</si>
  <si>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</si>
  <si>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</si>
  <si>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</si>
  <si>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</si>
  <si>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</si>
  <si>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</si>
  <si>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</si>
  <si>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</si>
  <si>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</si>
  <si>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</si>
  <si>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</si>
  <si>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</si>
  <si>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</si>
  <si>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</si>
  <si>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</si>
  <si>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</si>
  <si>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</si>
  <si>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</si>
  <si>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</si>
  <si>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</si>
  <si>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</si>
  <si>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</si>
  <si>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</si>
  <si>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</si>
  <si>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</si>
  <si>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</si>
  <si>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</si>
  <si>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</si>
  <si>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</si>
  <si>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</si>
  <si>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</si>
  <si>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</si>
  <si>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</si>
  <si>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</si>
  <si>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</si>
  <si>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</si>
  <si>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</si>
  <si>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</si>
  <si>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</si>
  <si>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</si>
  <si>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</si>
  <si>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</si>
  <si>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</si>
  <si>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</si>
  <si>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</si>
  <si>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</si>
  <si>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</si>
  <si>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</si>
  <si>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</si>
  <si>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</si>
  <si>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</si>
  <si>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</si>
  <si>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</si>
  <si>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</si>
  <si>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</si>
  <si>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</si>
  <si>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</si>
  <si>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</si>
  <si>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</si>
  <si>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</si>
  <si>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</si>
  <si>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</si>
  <si>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</si>
  <si>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</si>
  <si>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</si>
  <si>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</si>
  <si>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</si>
  <si>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</si>
  <si>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</si>
  <si>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</si>
  <si>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</si>
  <si>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</si>
  <si>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</si>
  <si>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</si>
  <si>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</si>
  <si>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</si>
  <si>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</si>
  <si>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</si>
  <si>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</si>
  <si>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</si>
  <si>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</si>
  <si>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</si>
  <si>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</si>
  <si>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</si>
  <si>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</si>
  <si>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</si>
  <si>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</si>
  <si>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</si>
  <si>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</si>
  <si>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</si>
  <si>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</si>
  <si>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</si>
  <si>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</si>
  <si>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</si>
  <si>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</si>
  <si>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</si>
  <si>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</si>
  <si>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</si>
  <si>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</si>
  <si>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</si>
  <si>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</si>
  <si>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</si>
  <si>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</si>
  <si>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</si>
  <si>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</si>
  <si>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</si>
  <si>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</si>
  <si>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</si>
  <si>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</si>
  <si>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</si>
  <si>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</si>
  <si>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</si>
  <si>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</si>
  <si>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</si>
  <si>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</si>
  <si>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</si>
  <si>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</si>
  <si>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</si>
  <si>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</si>
  <si>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</si>
  <si>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</si>
  <si>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</si>
  <si>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</si>
  <si>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</si>
  <si>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</si>
  <si>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</si>
  <si>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</si>
  <si>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</si>
  <si>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</si>
  <si>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</si>
  <si>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</si>
  <si>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</si>
  <si>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</si>
  <si>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</si>
  <si>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</si>
  <si>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</si>
  <si>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</si>
  <si>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</si>
  <si>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</si>
  <si>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</si>
  <si>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</si>
  <si>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</si>
  <si>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</si>
  <si>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</si>
  <si>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</si>
  <si>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</si>
  <si>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</si>
  <si>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</si>
  <si>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</si>
  <si>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</si>
  <si>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</si>
  <si>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</si>
  <si>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</si>
  <si>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</si>
  <si>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</si>
  <si>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</si>
  <si>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</si>
  <si>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</si>
  <si>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</si>
  <si>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</si>
  <si>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</si>
  <si>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</si>
  <si>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</si>
  <si>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</si>
  <si>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</si>
  <si>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</si>
  <si>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</si>
  <si>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</si>
  <si>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</si>
  <si>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</si>
  <si>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</si>
  <si>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</si>
  <si>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</si>
  <si>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</si>
  <si>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</si>
  <si>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</si>
  <si>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</si>
  <si>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</si>
  <si>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</si>
  <si>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</si>
  <si>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</si>
  <si>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</si>
  <si>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</si>
  <si>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</si>
  <si>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</si>
  <si>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</si>
  <si>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</si>
  <si>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</si>
  <si>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</si>
  <si>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</si>
  <si>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</si>
  <si>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</si>
  <si>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</si>
  <si>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</si>
  <si>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</si>
  <si>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</si>
  <si>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</si>
  <si>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</si>
  <si>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</si>
  <si>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</si>
  <si>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</si>
  <si>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</si>
  <si>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</si>
  <si>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</si>
  <si>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</si>
  <si>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</si>
  <si>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</si>
  <si>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</si>
  <si>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</si>
  <si>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</si>
  <si>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</si>
  <si>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</si>
  <si>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</si>
  <si>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</si>
  <si>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</si>
  <si>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</si>
  <si>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</si>
  <si>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</si>
  <si>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</si>
  <si>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</si>
  <si>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</si>
  <si>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</si>
  <si>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</si>
  <si>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</si>
  <si>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</si>
  <si>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</si>
  <si>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</si>
  <si>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</si>
  <si>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</si>
  <si>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</si>
  <si>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</si>
  <si>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</si>
  <si>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</si>
  <si>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</si>
  <si>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</si>
  <si>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</si>
  <si>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</si>
  <si>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</si>
  <si>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</si>
  <si>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</si>
  <si>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</si>
  <si>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</si>
  <si>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</si>
  <si>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</si>
  <si>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</si>
  <si>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</si>
  <si>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</si>
  <si>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</si>
  <si>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</si>
  <si>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</si>
  <si>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</si>
  <si>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</si>
  <si>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</si>
  <si>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</si>
  <si>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</si>
  <si>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</si>
  <si>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</si>
  <si>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</si>
  <si>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</si>
  <si>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</si>
  <si>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</si>
  <si>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</si>
  <si>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</si>
  <si>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</si>
  <si>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</si>
  <si>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</si>
  <si>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</si>
  <si>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</si>
  <si>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</si>
  <si>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</si>
  <si>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</si>
  <si>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</si>
  <si>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</si>
  <si>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</si>
  <si>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</si>
  <si>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</si>
  <si>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</si>
  <si>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</si>
  <si>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</si>
  <si>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</si>
  <si>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</si>
  <si>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</si>
  <si>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</si>
  <si>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</si>
  <si>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</si>
  <si>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</si>
  <si>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</si>
  <si>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</si>
  <si>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</si>
  <si>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</si>
  <si>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</si>
  <si>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</si>
  <si>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</si>
  <si>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</si>
  <si>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</si>
  <si>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</si>
  <si>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</si>
  <si>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</si>
  <si>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</si>
  <si>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</si>
  <si>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</si>
  <si>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</si>
  <si>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</si>
  <si>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</si>
  <si>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</si>
  <si>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</si>
  <si>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</si>
  <si>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</si>
  <si>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</si>
  <si>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</si>
  <si>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</si>
  <si>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</si>
  <si>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</si>
  <si>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</si>
  <si>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</si>
  <si>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</si>
  <si>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</si>
  <si>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</si>
  <si>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</si>
  <si>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</si>
  <si>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</si>
  <si>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</si>
  <si>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</si>
  <si>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</si>
  <si>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</si>
  <si>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</si>
  <si>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</si>
  <si>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</si>
  <si>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</si>
  <si>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</si>
  <si>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</si>
  <si>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</si>
  <si>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</si>
  <si>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</si>
  <si>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</si>
  <si>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</si>
  <si>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</si>
  <si>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</si>
  <si>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</si>
  <si>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</si>
  <si>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</si>
  <si>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</si>
  <si>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</si>
  <si>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</si>
  <si>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</si>
  <si>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</si>
  <si>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</si>
  <si>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</si>
  <si>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</si>
  <si>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</si>
  <si>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</si>
  <si>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</si>
  <si>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</si>
  <si>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</si>
  <si>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</si>
  <si>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</si>
  <si>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</si>
  <si>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</si>
  <si>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</si>
  <si>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</si>
  <si>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</si>
  <si>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</si>
  <si>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</si>
  <si>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</si>
  <si>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</si>
  <si>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</si>
  <si>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</si>
  <si>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</si>
  <si>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</si>
  <si>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</si>
  <si>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</si>
  <si>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</si>
  <si>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</si>
  <si>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</si>
  <si>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</si>
  <si>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</si>
  <si>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</si>
  <si>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</si>
  <si>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</si>
  <si>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</si>
  <si>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</si>
  <si>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</si>
  <si>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</si>
  <si>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</si>
  <si>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</si>
  <si>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</si>
  <si>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</si>
  <si>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</si>
  <si>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</si>
  <si>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</si>
  <si>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</si>
  <si>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</si>
  <si>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</si>
  <si>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</si>
  <si>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</si>
  <si>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</si>
  <si>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</si>
  <si>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</si>
  <si>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</si>
  <si>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</si>
  <si>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</si>
  <si>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</si>
  <si>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</si>
  <si>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</si>
  <si>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</si>
  <si>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</si>
  <si>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</si>
  <si>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</si>
  <si>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</si>
  <si>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</si>
  <si>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</si>
  <si>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</si>
  <si>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</si>
  <si>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</si>
  <si>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</si>
  <si>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</si>
  <si>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</si>
  <si>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</si>
  <si>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</si>
  <si>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</si>
  <si>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</si>
  <si>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</si>
  <si>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</si>
  <si>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</si>
  <si>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</si>
  <si>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</si>
  <si>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</si>
  <si>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</si>
  <si>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</si>
  <si>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</si>
  <si>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</si>
  <si>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</si>
  <si>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</si>
  <si>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</si>
  <si>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</si>
  <si>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</si>
  <si>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</si>
  <si>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</si>
  <si>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</si>
  <si>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</si>
  <si>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</si>
  <si>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</si>
  <si>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</si>
  <si>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</si>
  <si>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</si>
  <si>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</si>
  <si>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</si>
  <si>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</si>
  <si>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</si>
  <si>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</si>
  <si>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</si>
  <si>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</si>
  <si>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</si>
  <si>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</si>
  <si>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</si>
  <si>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</si>
  <si>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</si>
  <si>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</si>
  <si>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</si>
  <si>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</si>
  <si>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</si>
  <si>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</si>
  <si>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</si>
  <si>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</si>
  <si>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</si>
  <si>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</si>
  <si>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</si>
  <si>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</si>
  <si>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</si>
  <si>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</si>
  <si>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</si>
  <si>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</si>
  <si>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</si>
  <si>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</si>
  <si>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</si>
  <si>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</si>
  <si>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</si>
  <si>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</si>
  <si>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</si>
  <si>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</si>
  <si>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</si>
  <si>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</si>
  <si>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</si>
  <si>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</si>
  <si>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</si>
  <si>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</si>
  <si>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</si>
  <si>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</si>
  <si>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</si>
  <si>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</si>
  <si>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</si>
  <si>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</si>
  <si>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</si>
  <si>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</si>
  <si>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</si>
  <si>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</si>
  <si>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</si>
  <si>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</si>
  <si>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</si>
  <si>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</si>
  <si>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</si>
  <si>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</si>
  <si>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</si>
  <si>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</si>
  <si>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</si>
  <si>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</si>
  <si>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</si>
  <si>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</si>
  <si>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</si>
  <si>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</si>
  <si>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</si>
  <si>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</si>
  <si>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</si>
  <si>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</si>
  <si>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</si>
  <si>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</si>
  <si>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</si>
  <si>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</si>
  <si>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</si>
  <si>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</si>
  <si>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</si>
  <si>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</si>
  <si>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</si>
  <si>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</si>
  <si>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</si>
  <si>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</si>
  <si>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</si>
  <si>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</si>
  <si>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</si>
  <si>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</si>
  <si>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</si>
  <si>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</si>
  <si>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</si>
  <si>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</si>
  <si>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</si>
  <si>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</si>
  <si>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</si>
  <si>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</si>
  <si>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</si>
  <si>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</si>
  <si>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</si>
  <si>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</si>
  <si>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</si>
  <si>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</si>
  <si>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</si>
  <si>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</si>
  <si>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</si>
  <si>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</si>
  <si>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</si>
  <si>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</si>
  <si>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</si>
  <si>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</si>
  <si>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</si>
  <si>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</si>
  <si>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</si>
  <si>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</si>
  <si>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</si>
  <si>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</si>
  <si>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</si>
  <si>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</si>
  <si>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</si>
  <si>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</si>
  <si>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</si>
  <si>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</si>
  <si>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</si>
  <si>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</si>
  <si>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</si>
  <si>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</si>
  <si>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</si>
  <si>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</si>
  <si>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</si>
  <si>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</si>
  <si>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</si>
  <si>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</si>
  <si>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</si>
  <si>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</si>
  <si>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</si>
  <si>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</si>
  <si>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</si>
  <si>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</si>
  <si>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</si>
  <si>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</si>
  <si>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</si>
  <si>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</si>
  <si>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</si>
  <si>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</si>
  <si>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</si>
  <si>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</si>
  <si>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</si>
  <si>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</si>
  <si>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</si>
  <si>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</si>
  <si>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</si>
  <si>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</si>
  <si>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</si>
  <si>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</si>
  <si>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</si>
  <si>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</si>
  <si>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</si>
  <si>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</si>
  <si>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</si>
  <si>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</si>
  <si>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</si>
  <si>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</si>
  <si>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</si>
  <si>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</si>
  <si>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</si>
  <si>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</si>
  <si>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</si>
  <si>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</si>
  <si>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</si>
  <si>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</si>
  <si>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</si>
  <si>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</si>
  <si>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</si>
  <si>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</si>
  <si>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</si>
  <si>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</si>
  <si>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</si>
  <si>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</si>
  <si>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</si>
  <si>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</si>
  <si>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</si>
  <si>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</si>
  <si>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</si>
  <si>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</si>
  <si>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</si>
  <si>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</si>
  <si>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</si>
  <si>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</si>
  <si>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</si>
  <si>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</si>
  <si>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</si>
  <si>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</si>
  <si>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</si>
  <si>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</si>
  <si>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</si>
  <si>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</si>
  <si>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</si>
  <si>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</si>
  <si>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</si>
  <si>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</si>
  <si>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</si>
  <si>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</si>
  <si>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</si>
  <si>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</si>
  <si>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</si>
  <si>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</si>
  <si>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</si>
  <si>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</si>
  <si>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</si>
  <si>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</si>
  <si>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</si>
  <si>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</si>
  <si>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</si>
  <si>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</si>
  <si>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</si>
  <si>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</si>
  <si>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</si>
  <si>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</si>
  <si>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</si>
  <si>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</si>
  <si>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</si>
  <si>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</si>
  <si>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</si>
  <si>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</si>
  <si>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</si>
  <si>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</si>
  <si>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</si>
  <si>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</si>
  <si>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</si>
  <si>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</si>
  <si>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</si>
  <si>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</si>
  <si>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</si>
  <si>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</si>
  <si>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</si>
  <si>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</si>
  <si>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</si>
  <si>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</si>
  <si>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</si>
  <si>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</si>
  <si>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</si>
  <si>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</si>
  <si>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</si>
  <si>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</si>
  <si>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</si>
  <si>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</si>
  <si>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</si>
  <si>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</si>
  <si>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</si>
  <si>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</si>
  <si>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</si>
  <si>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</si>
  <si>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</si>
  <si>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</si>
  <si>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</si>
  <si>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</si>
  <si>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</si>
  <si>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</si>
  <si>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</si>
  <si>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</si>
  <si>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</si>
  <si>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</si>
  <si>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</si>
  <si>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</si>
  <si>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</si>
  <si>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</si>
  <si>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</si>
  <si>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</si>
  <si>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</si>
  <si>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</si>
  <si>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</si>
  <si>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</si>
  <si>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</si>
  <si>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</si>
  <si>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</si>
  <si>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</si>
  <si>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</si>
  <si>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</si>
  <si>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</si>
  <si>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</si>
  <si>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</si>
  <si>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</si>
  <si>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</si>
  <si>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</si>
  <si>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</si>
  <si>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</si>
  <si>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</si>
  <si>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</si>
  <si>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</si>
  <si>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</si>
  <si>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</si>
  <si>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</si>
  <si>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</si>
  <si>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</si>
  <si>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</si>
  <si>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</si>
  <si>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</si>
  <si>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</si>
  <si>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</si>
  <si>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</si>
  <si>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</si>
  <si>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</si>
  <si>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</si>
  <si>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</si>
  <si>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</si>
  <si>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</si>
  <si>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</si>
  <si>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</si>
  <si>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</si>
  <si>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</si>
  <si>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</si>
  <si>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</si>
  <si>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</si>
  <si>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</si>
  <si>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</si>
  <si>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</si>
  <si>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</si>
  <si>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</si>
  <si>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</si>
  <si>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</si>
  <si>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</si>
  <si>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</si>
  <si>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</si>
  <si>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</si>
  <si>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</si>
  <si>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</si>
  <si>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</si>
  <si>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</si>
  <si>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</si>
  <si>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</si>
  <si>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</si>
  <si>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</si>
  <si>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</si>
  <si>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</si>
  <si>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</si>
  <si>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</si>
  <si>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</si>
  <si>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</si>
  <si>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</si>
  <si>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</si>
  <si>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</si>
  <si>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</si>
  <si>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</si>
  <si>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</si>
  <si>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</si>
  <si>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</si>
  <si>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</si>
  <si>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</si>
  <si>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</si>
  <si>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</si>
  <si>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</si>
  <si>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</si>
  <si>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</si>
  <si>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</si>
  <si>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</si>
  <si>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</si>
  <si>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</si>
  <si>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</si>
  <si>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</si>
  <si>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</si>
  <si>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</si>
  <si>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</si>
  <si>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</si>
  <si>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</si>
  <si>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</si>
  <si>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</si>
  <si>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</si>
  <si>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</si>
  <si>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</si>
  <si>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</si>
  <si>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</si>
  <si>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</si>
  <si>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</si>
  <si>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</si>
  <si>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</si>
  <si>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</si>
  <si>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</si>
  <si>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</si>
  <si>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</si>
  <si>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</si>
  <si>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</si>
  <si>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</si>
  <si>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</si>
  <si>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</si>
  <si>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</si>
  <si>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</si>
  <si>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</si>
  <si>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</si>
  <si>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</si>
  <si>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</si>
  <si>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</si>
  <si>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</si>
  <si>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</si>
  <si>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</si>
  <si>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</si>
  <si>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</si>
  <si>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</si>
  <si>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</si>
  <si>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</si>
  <si>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</si>
  <si>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</si>
  <si>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</si>
  <si>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</si>
  <si>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</si>
  <si>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</si>
  <si>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</si>
  <si>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</si>
  <si>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</si>
  <si>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</si>
  <si>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</si>
  <si>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</si>
  <si>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</si>
  <si>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</si>
  <si>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</si>
  <si>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</si>
  <si>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</si>
  <si>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</si>
  <si>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</si>
  <si>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</si>
  <si>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</si>
  <si>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</si>
  <si>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</si>
  <si>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</si>
  <si>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</si>
  <si>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</si>
  <si>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</si>
  <si>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</si>
  <si>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</si>
  <si>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</si>
  <si>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</si>
  <si>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</si>
  <si>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</si>
  <si>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</si>
  <si>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</si>
  <si>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</si>
  <si>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</si>
  <si>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</si>
  <si>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</si>
  <si>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</si>
  <si>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</si>
  <si>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</si>
  <si>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</si>
  <si>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</si>
  <si>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</si>
  <si>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</si>
  <si>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</si>
  <si>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</si>
  <si>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</si>
  <si>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</si>
  <si>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</si>
  <si>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</si>
  <si>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</si>
  <si>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</si>
  <si>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</si>
  <si>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</si>
  <si>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</si>
  <si>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</si>
  <si>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</si>
  <si>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</si>
  <si>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</si>
  <si>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</si>
  <si>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</si>
  <si>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</si>
  <si>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</si>
  <si>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</si>
  <si>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</si>
  <si>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</si>
  <si>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</si>
  <si>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</si>
  <si>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</si>
  <si>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</si>
  <si>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</si>
  <si>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</si>
  <si>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</si>
  <si>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</si>
  <si>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</si>
  <si>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</si>
  <si>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</si>
  <si>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</si>
  <si>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</si>
  <si>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</si>
  <si>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</si>
  <si>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</si>
  <si>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</si>
  <si>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</si>
  <si>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</si>
  <si>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</si>
  <si>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</si>
  <si>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</si>
  <si>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</si>
  <si>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</si>
  <si>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</si>
  <si>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</si>
  <si>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</si>
  <si>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</si>
  <si>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</si>
  <si>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</si>
  <si>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</si>
  <si>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</si>
  <si>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</si>
  <si>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</si>
  <si>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</si>
  <si>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</si>
  <si>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</si>
  <si>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</si>
  <si>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</si>
  <si>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</si>
  <si>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</si>
  <si>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</si>
  <si>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</si>
  <si>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</si>
  <si>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</si>
  <si>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</si>
  <si>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</si>
  <si>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</si>
  <si>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</si>
  <si>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</si>
  <si>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</si>
  <si>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</si>
  <si>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</si>
  <si>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</si>
  <si>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</si>
  <si>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</si>
  <si>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</si>
  <si>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</si>
  <si>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</si>
  <si>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</si>
  <si>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</si>
  <si>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</si>
  <si>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</si>
  <si>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</si>
  <si>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</si>
  <si>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</si>
  <si>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</si>
  <si>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</si>
  <si>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</si>
  <si>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</si>
  <si>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</si>
  <si>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</si>
  <si>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</si>
  <si>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</si>
  <si>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</si>
  <si>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</si>
  <si>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</si>
  <si>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</si>
  <si>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</si>
  <si>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</si>
  <si>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</si>
  <si>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</si>
  <si>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</si>
  <si>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</si>
  <si>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</si>
  <si>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</si>
  <si>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</si>
  <si>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</si>
  <si>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</si>
  <si>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</si>
  <si>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</si>
  <si>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</si>
  <si>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</si>
  <si>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</si>
  <si>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</si>
  <si>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</si>
  <si>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</si>
  <si>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</si>
  <si>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</si>
  <si>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</si>
  <si>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</si>
  <si>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</si>
  <si>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</si>
  <si>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</si>
  <si>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</si>
  <si>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</si>
  <si>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</si>
  <si>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</si>
  <si>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</si>
  <si>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</si>
  <si>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</si>
  <si>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</si>
  <si>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</si>
  <si>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</si>
  <si>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</si>
  <si>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</si>
  <si>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</si>
  <si>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</si>
  <si>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</si>
  <si>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</si>
  <si>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</si>
  <si>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</si>
  <si>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</si>
  <si>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</si>
  <si>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</si>
  <si>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</si>
  <si>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</si>
  <si>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</si>
  <si>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</si>
  <si>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</si>
  <si>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</si>
  <si>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</si>
  <si>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</si>
  <si>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</si>
  <si>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</si>
  <si>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</si>
  <si>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</si>
  <si>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</si>
  <si>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</si>
  <si>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</si>
  <si>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</si>
  <si>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</si>
  <si>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</si>
  <si>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</si>
  <si>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</si>
  <si>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</si>
  <si>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</si>
  <si>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</si>
  <si>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</si>
  <si>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</si>
  <si>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</si>
  <si>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</si>
  <si>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</si>
  <si>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</si>
  <si>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</si>
  <si>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</si>
  <si>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</si>
  <si>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</si>
  <si>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</si>
  <si>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</si>
  <si>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</si>
  <si>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</si>
  <si>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</si>
  <si>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</si>
  <si>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</si>
  <si>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</si>
  <si>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</si>
  <si>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</si>
  <si>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</si>
  <si>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</si>
  <si>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</si>
  <si>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</si>
  <si>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</si>
  <si>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</si>
  <si>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</si>
  <si>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</si>
  <si>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</si>
  <si>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</si>
  <si>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</si>
  <si>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</si>
  <si>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</si>
  <si>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</si>
  <si>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</si>
  <si>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</si>
  <si>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</si>
  <si>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</si>
  <si>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</si>
  <si>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</si>
  <si>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</si>
  <si>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</si>
  <si>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</si>
  <si>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</si>
  <si>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</si>
  <si>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</si>
  <si>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</si>
  <si>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</si>
  <si>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</si>
  <si>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</si>
  <si>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</si>
  <si>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</si>
  <si>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</si>
  <si>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</si>
  <si>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</si>
  <si>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</si>
  <si>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</si>
  <si>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</si>
  <si>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</si>
  <si>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</si>
  <si>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</si>
  <si>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</si>
  <si>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</si>
  <si>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</si>
  <si>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</si>
  <si>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</si>
  <si>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</si>
  <si>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</si>
  <si>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</si>
  <si>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</si>
  <si>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</si>
  <si>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</si>
  <si>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</si>
  <si>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</si>
  <si>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</si>
  <si>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</si>
  <si>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</si>
  <si>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</si>
  <si>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</si>
  <si>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</si>
  <si>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</si>
  <si>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</si>
  <si>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</si>
  <si>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</si>
  <si>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</si>
  <si>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</si>
  <si>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</si>
  <si>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</si>
  <si>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</si>
  <si>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</si>
  <si>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</si>
  <si>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</si>
  <si>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</si>
  <si>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</si>
  <si>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</si>
  <si>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</si>
  <si>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</si>
  <si>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</si>
  <si>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</si>
  <si>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</si>
  <si>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</si>
  <si>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</si>
  <si>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</si>
  <si>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</si>
  <si>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</si>
  <si>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</si>
  <si>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</si>
  <si>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</si>
  <si>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</si>
  <si>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</si>
  <si>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</si>
  <si>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</si>
  <si>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</si>
  <si>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</si>
  <si>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</si>
  <si>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</si>
  <si>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</si>
  <si>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</si>
  <si>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</si>
  <si>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</si>
  <si>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</si>
  <si>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</si>
  <si>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</si>
  <si>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</si>
  <si>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</si>
  <si>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</si>
  <si>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</si>
  <si>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</si>
  <si>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</si>
  <si>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</si>
  <si>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</si>
  <si>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</si>
  <si>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</si>
  <si>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</si>
  <si>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</si>
  <si>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</si>
  <si>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</si>
  <si>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</si>
  <si>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</si>
  <si>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</si>
  <si>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</si>
  <si>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</si>
  <si>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</si>
  <si>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</si>
  <si>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</si>
  <si>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</si>
  <si>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</si>
  <si>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</si>
  <si>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</si>
  <si>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</si>
  <si>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</si>
  <si>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</si>
  <si>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</si>
  <si>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</si>
  <si>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</si>
  <si>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</si>
  <si>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</si>
  <si>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</si>
  <si>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</si>
  <si>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</si>
  <si>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</si>
  <si>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</si>
  <si>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</si>
  <si>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</si>
  <si>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</si>
  <si>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</si>
  <si>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</si>
  <si>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</si>
  <si>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</si>
  <si>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</si>
  <si>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</si>
  <si>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</si>
  <si>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</si>
  <si>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</si>
  <si>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</si>
  <si>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</si>
  <si>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</si>
  <si>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</si>
  <si>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</si>
  <si>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</si>
  <si>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</si>
  <si>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</si>
  <si>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</si>
  <si>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</si>
  <si>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</si>
  <si>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</si>
  <si>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</si>
  <si>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</si>
  <si>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</si>
  <si>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</si>
  <si>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</si>
  <si>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</si>
  <si>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</si>
  <si>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</si>
  <si>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</si>
  <si>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</si>
  <si>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</si>
  <si>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</si>
  <si>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</si>
  <si>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</si>
  <si>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</si>
  <si>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</si>
  <si>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</si>
  <si>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</si>
  <si>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</si>
  <si>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</si>
  <si>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</si>
  <si>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</si>
  <si>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</si>
  <si>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</si>
  <si>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</si>
  <si>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</si>
  <si>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</si>
  <si>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</si>
  <si>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</si>
  <si>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</si>
  <si>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</si>
  <si>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</si>
  <si>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</si>
  <si>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</si>
  <si>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</si>
  <si>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</si>
  <si>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</si>
  <si>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</si>
  <si>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</si>
  <si>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</si>
  <si>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</si>
  <si>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</si>
  <si>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</si>
  <si>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</si>
  <si>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</si>
  <si>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</si>
  <si>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</si>
  <si>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</si>
  <si>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</si>
  <si>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</si>
  <si>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</si>
  <si>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</si>
  <si>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</si>
  <si>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</si>
  <si>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</si>
  <si>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</si>
  <si>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</si>
  <si>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</si>
  <si>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</si>
  <si>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</si>
  <si>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</si>
  <si>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</si>
  <si>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</si>
  <si>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</si>
  <si>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</si>
  <si>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</si>
  <si>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</si>
  <si>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</si>
  <si>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</si>
  <si>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</si>
  <si>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</si>
  <si>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</si>
  <si>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</si>
  <si>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</si>
  <si>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</si>
  <si>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</si>
  <si>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</si>
  <si>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</si>
  <si>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</si>
  <si>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</si>
  <si>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</si>
  <si>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</si>
  <si>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</si>
  <si>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</si>
  <si>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</si>
  <si>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</si>
  <si>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</si>
  <si>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</si>
  <si>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</si>
  <si>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</si>
  <si>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</si>
  <si>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</si>
  <si>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</si>
  <si>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</si>
  <si>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</si>
  <si>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</si>
  <si>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</si>
  <si>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</si>
  <si>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</si>
  <si>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</si>
  <si>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</si>
  <si>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</si>
  <si>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</si>
  <si>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</si>
  <si>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</si>
  <si>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</si>
  <si>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</si>
  <si>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</si>
  <si>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</si>
  <si>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</si>
  <si>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</si>
  <si>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</si>
  <si>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</si>
  <si>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</si>
  <si>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</si>
  <si>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</si>
  <si>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</si>
  <si>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</si>
  <si>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</si>
  <si>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</si>
  <si>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</si>
  <si>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</si>
  <si>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</si>
  <si>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</si>
  <si>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</si>
  <si>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</si>
  <si>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</si>
  <si>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</si>
  <si>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</si>
  <si>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</si>
  <si>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</si>
  <si>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</si>
  <si>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</si>
  <si>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</si>
  <si>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</si>
  <si>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</si>
  <si>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</si>
  <si>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</si>
  <si>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</si>
  <si>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</si>
  <si>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</si>
  <si>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</si>
  <si>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</si>
  <si>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</si>
  <si>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</si>
  <si>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</si>
  <si>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</si>
  <si>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</si>
  <si>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</si>
  <si>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</si>
  <si>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</si>
  <si>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</si>
  <si>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</si>
  <si>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</si>
  <si>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</si>
  <si>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</si>
  <si>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</si>
  <si>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</si>
  <si>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</si>
  <si>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</si>
  <si>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</si>
  <si>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</si>
  <si>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</si>
  <si>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</si>
  <si>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</si>
  <si>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</si>
  <si>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</si>
  <si>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</si>
  <si>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</si>
  <si>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</si>
  <si>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</si>
  <si>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</si>
  <si>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</si>
  <si>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</si>
  <si>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</si>
  <si>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</si>
  <si>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</si>
  <si>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</si>
  <si>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</si>
  <si>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</si>
  <si>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</si>
  <si>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</si>
  <si>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</si>
  <si>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</si>
  <si>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</si>
  <si>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</si>
  <si>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</si>
  <si>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</si>
  <si>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</si>
  <si>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</si>
  <si>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</si>
  <si>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</si>
  <si>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</si>
  <si>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</si>
  <si>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</si>
  <si>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</si>
  <si>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</si>
  <si>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</si>
  <si>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</si>
  <si>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</si>
  <si>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</si>
  <si>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</si>
  <si>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</si>
  <si>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</si>
  <si>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</si>
  <si>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</si>
  <si>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</si>
  <si>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</si>
  <si>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</si>
  <si>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</si>
  <si>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</si>
  <si>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</si>
  <si>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</si>
  <si>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</si>
  <si>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</si>
  <si>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</si>
  <si>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</si>
  <si>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</si>
  <si>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</si>
  <si>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</si>
  <si>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</si>
  <si>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</si>
  <si>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</si>
  <si>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</si>
  <si>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</si>
  <si>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</si>
  <si>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</si>
  <si>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</si>
  <si>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</si>
  <si>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</si>
  <si>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</si>
  <si>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</si>
  <si>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</si>
  <si>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</si>
  <si>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</si>
  <si>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</si>
  <si>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</si>
  <si>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</si>
  <si>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</si>
  <si>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</si>
  <si>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</si>
  <si>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</si>
  <si>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</si>
  <si>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</si>
  <si>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</si>
  <si>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</si>
  <si>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</si>
  <si>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</si>
  <si>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</si>
  <si>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</si>
  <si>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</si>
  <si>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</si>
  <si>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</si>
  <si>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</si>
  <si>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</si>
  <si>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</si>
  <si>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</si>
  <si>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</si>
  <si>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</si>
  <si>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</si>
  <si>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</si>
  <si>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</si>
  <si>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</si>
  <si>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</si>
  <si>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</si>
  <si>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</si>
  <si>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</si>
  <si>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</si>
  <si>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</si>
  <si>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</si>
  <si>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</si>
  <si>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</si>
  <si>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</si>
  <si>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</si>
  <si>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</si>
  <si>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</si>
  <si>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</si>
  <si>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</si>
  <si>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</si>
  <si>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</si>
  <si>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</si>
  <si>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</si>
  <si>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</si>
  <si>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</si>
  <si>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</si>
  <si>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</si>
  <si>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</si>
  <si>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</si>
  <si>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</si>
  <si>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</si>
  <si>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</si>
  <si>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</si>
  <si>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</si>
  <si>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</si>
  <si>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</si>
  <si>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</si>
  <si>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</si>
  <si>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</si>
  <si>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</si>
  <si>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</si>
  <si>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</si>
  <si>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</si>
  <si>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</si>
  <si>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</si>
  <si>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</si>
  <si>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</si>
  <si>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</si>
  <si>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</si>
  <si>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</si>
  <si>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</si>
  <si>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</si>
  <si>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</si>
  <si>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</si>
  <si>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</si>
  <si>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</si>
  <si>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</si>
  <si>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</si>
  <si>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</si>
  <si>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</si>
  <si>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</si>
  <si>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</si>
  <si>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</si>
  <si>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</si>
  <si>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</si>
  <si>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</si>
  <si>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</si>
  <si>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</si>
  <si>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</si>
  <si>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</si>
  <si>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</si>
  <si>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</si>
  <si>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</si>
  <si>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</si>
  <si>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</si>
  <si>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</si>
  <si>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</si>
  <si>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</si>
  <si>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</si>
  <si>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</si>
  <si>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</si>
  <si>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</si>
  <si>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</si>
  <si>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</si>
  <si>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</si>
  <si>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</si>
  <si>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</si>
  <si>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</si>
  <si>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</si>
  <si>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</si>
  <si>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</si>
  <si>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</si>
  <si>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</si>
  <si>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</si>
  <si>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</si>
  <si>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</si>
  <si>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</si>
  <si>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</si>
  <si>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</si>
  <si>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</si>
  <si>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</si>
  <si>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</si>
  <si>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</si>
  <si>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</si>
  <si>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</si>
  <si>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</si>
  <si>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</si>
  <si>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</si>
  <si>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</si>
  <si>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</si>
  <si>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</si>
  <si>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</si>
  <si>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</si>
  <si>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</si>
  <si>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</si>
  <si>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</si>
  <si>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</si>
  <si>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</si>
  <si>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</si>
  <si>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</si>
  <si>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</si>
  <si>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</si>
  <si>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</si>
  <si>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</si>
  <si>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</si>
  <si>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</si>
  <si>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</si>
  <si>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</si>
  <si>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</si>
  <si>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</si>
  <si>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</si>
  <si>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</si>
  <si>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</si>
  <si>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</si>
  <si>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</si>
  <si>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</si>
  <si>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</si>
  <si>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</si>
  <si>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</si>
  <si>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</si>
  <si>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</si>
  <si>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</si>
  <si>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</si>
  <si>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</si>
  <si>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</si>
  <si>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</si>
  <si>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</si>
  <si>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</si>
  <si>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</si>
  <si>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</si>
  <si>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</si>
  <si>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</si>
  <si>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</si>
  <si>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</si>
  <si>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</si>
  <si>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</si>
  <si>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</si>
  <si>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</si>
  <si>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</si>
  <si>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</si>
  <si>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</si>
  <si>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</si>
  <si>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</si>
  <si>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</si>
  <si>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</si>
  <si>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</si>
  <si>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</si>
  <si>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</si>
  <si>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</si>
  <si>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</si>
  <si>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</si>
  <si>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</si>
  <si>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</si>
  <si>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</si>
  <si>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</si>
  <si>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</si>
  <si>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</si>
  <si>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</si>
  <si>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</si>
  <si>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</si>
  <si>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</si>
  <si>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</si>
  <si>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</si>
  <si>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</si>
  <si>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</si>
  <si>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</si>
  <si>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</si>
  <si>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</si>
  <si>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</si>
  <si>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</si>
  <si>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</si>
  <si>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</si>
  <si>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</si>
  <si>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</si>
  <si>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</si>
  <si>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</si>
  <si>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</si>
  <si>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</si>
  <si>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</si>
  <si>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</si>
  <si>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</si>
  <si>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</si>
  <si>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</si>
  <si>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</si>
  <si>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</si>
  <si>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</si>
  <si>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</si>
  <si>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</si>
  <si>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</si>
  <si>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</si>
  <si>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</si>
  <si>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</si>
  <si>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</si>
  <si>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</si>
  <si>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</si>
  <si>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</si>
  <si>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</si>
  <si>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</si>
  <si>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</si>
  <si>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</si>
  <si>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</si>
  <si>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</si>
  <si>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</si>
  <si>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</si>
  <si>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</si>
  <si>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</si>
  <si>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</si>
  <si>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</si>
  <si>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</si>
  <si>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</si>
  <si>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</si>
  <si>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</si>
  <si>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</si>
  <si>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</si>
  <si>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</si>
  <si>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</si>
  <si>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</si>
  <si>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</si>
  <si>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</si>
  <si>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</si>
  <si>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</si>
  <si>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</si>
  <si>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</si>
  <si>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</si>
  <si>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</si>
  <si>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</si>
  <si>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</si>
  <si>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</si>
  <si>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</si>
  <si>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</si>
  <si>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</si>
  <si>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</si>
  <si>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</si>
  <si>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</si>
  <si>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</si>
  <si>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</si>
  <si>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</si>
  <si>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</si>
  <si>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</si>
  <si>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</si>
  <si>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</si>
  <si>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</si>
  <si>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</si>
  <si>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</si>
  <si>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</si>
  <si>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</si>
  <si>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</si>
  <si>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</si>
  <si>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</si>
  <si>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</si>
  <si>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</si>
  <si>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</si>
  <si>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</si>
  <si>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</si>
  <si>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</si>
  <si>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</si>
  <si>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</si>
  <si>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</si>
  <si>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</si>
  <si>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</si>
  <si>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</si>
  <si>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</si>
  <si>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</si>
  <si>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</si>
  <si>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</si>
  <si>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</si>
  <si>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</si>
  <si>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</si>
  <si>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</si>
  <si>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</si>
  <si>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</si>
  <si>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</si>
  <si>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</si>
  <si>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</si>
  <si>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</si>
  <si>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</si>
  <si>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</si>
  <si>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</si>
  <si>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</si>
  <si>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</si>
  <si>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</si>
  <si>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</si>
  <si>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</si>
  <si>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</si>
  <si>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</si>
  <si>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</si>
  <si>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</si>
  <si>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</si>
  <si>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</si>
  <si>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</si>
  <si>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</si>
  <si>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</si>
  <si>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</si>
  <si>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</si>
  <si>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</si>
  <si>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</si>
  <si>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</si>
  <si>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</si>
  <si>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</si>
  <si>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</si>
  <si>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</si>
  <si>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</si>
  <si>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</si>
  <si>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</si>
  <si>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</si>
  <si>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</si>
  <si>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</si>
  <si>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</si>
  <si>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</si>
  <si>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</si>
  <si>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</si>
  <si>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</si>
  <si>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</si>
  <si>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</si>
  <si>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</si>
  <si>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</si>
  <si>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</si>
  <si>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</si>
  <si>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</si>
  <si>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</si>
  <si>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</si>
  <si>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</si>
  <si>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</si>
  <si>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</si>
  <si>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</si>
  <si>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</si>
  <si>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</si>
  <si>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</si>
  <si>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</si>
  <si>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</si>
  <si>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</si>
  <si>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</si>
  <si>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</si>
  <si>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</si>
  <si>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</si>
  <si>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</si>
  <si>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</si>
  <si>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</si>
  <si>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</si>
  <si>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</si>
  <si>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</si>
  <si>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</si>
  <si>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</si>
  <si>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</si>
  <si>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</si>
  <si>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</si>
  <si>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</si>
  <si>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</si>
  <si>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</si>
  <si>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</si>
  <si>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</si>
  <si>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</si>
  <si>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</si>
  <si>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</si>
  <si>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</si>
  <si>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</si>
  <si>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</si>
  <si>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</si>
  <si>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</si>
  <si>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</si>
  <si>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</si>
  <si>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</si>
  <si>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</si>
  <si>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</si>
  <si>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</si>
  <si>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</si>
  <si>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</si>
  <si>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</si>
  <si>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</si>
  <si>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</si>
  <si>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</si>
  <si>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</si>
  <si>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</si>
  <si>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</si>
  <si>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</si>
  <si>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</si>
  <si>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</si>
  <si>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</si>
  <si>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</si>
  <si>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</si>
  <si>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</si>
  <si>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</si>
  <si>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</si>
  <si>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</si>
  <si>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</si>
  <si>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</si>
  <si>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</si>
  <si>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</si>
  <si>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</si>
  <si>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</si>
  <si>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</si>
  <si>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</si>
  <si>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</si>
  <si>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</si>
  <si>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</si>
  <si>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</si>
  <si>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</si>
  <si>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</si>
  <si>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</si>
  <si>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</si>
  <si>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</si>
  <si>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</si>
  <si>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</si>
  <si>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</si>
  <si>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</si>
  <si>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</si>
  <si>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</si>
  <si>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</si>
  <si>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</si>
  <si>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</si>
  <si>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</si>
  <si>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</si>
  <si>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</si>
  <si>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</si>
  <si>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</si>
  <si>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</si>
  <si>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</si>
  <si>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</si>
  <si>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</si>
  <si>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</si>
  <si>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</si>
  <si>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</si>
  <si>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</si>
  <si>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</si>
  <si>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</si>
  <si>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</si>
  <si>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</si>
  <si>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</si>
  <si>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</si>
  <si>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</si>
  <si>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</si>
  <si>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</si>
  <si>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</si>
  <si>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</si>
  <si>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</si>
  <si>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</si>
  <si>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</si>
  <si>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</si>
  <si>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</si>
  <si>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</si>
  <si>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</si>
  <si>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</si>
  <si>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</si>
  <si>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</si>
  <si>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</si>
  <si>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</si>
  <si>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</si>
  <si>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</si>
  <si>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</si>
  <si>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</si>
  <si>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</si>
  <si>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</si>
  <si>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</si>
  <si>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</si>
  <si>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</si>
  <si>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</si>
  <si>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</si>
  <si>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</si>
  <si>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</si>
  <si>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</si>
  <si>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</si>
  <si>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</si>
  <si>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</si>
  <si>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</si>
  <si>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</si>
  <si>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</si>
  <si>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</si>
  <si>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</si>
  <si>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</si>
  <si>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</si>
  <si>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</si>
  <si>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</si>
  <si>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</si>
  <si>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</si>
  <si>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</si>
  <si>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</si>
  <si>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</si>
  <si>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</si>
  <si>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</si>
  <si>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</si>
  <si>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</si>
  <si>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</si>
  <si>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</si>
  <si>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</si>
  <si>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</si>
  <si>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</si>
  <si>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</si>
  <si>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</si>
  <si>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</si>
  <si>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</si>
  <si>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</si>
  <si>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</si>
  <si>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</si>
  <si>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</si>
  <si>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</si>
  <si>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</si>
  <si>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</si>
  <si>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</si>
  <si>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</si>
  <si>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</si>
  <si>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</si>
  <si>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</si>
  <si>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</si>
  <si>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</si>
  <si>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</si>
  <si>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</si>
  <si>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</si>
  <si>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</si>
  <si>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</si>
  <si>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</si>
  <si>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</si>
  <si>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</si>
  <si>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</si>
  <si>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</si>
  <si>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</si>
  <si>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</si>
  <si>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</si>
  <si>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</si>
  <si>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</si>
  <si>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</si>
  <si>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</si>
  <si>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</si>
  <si>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</si>
  <si>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</si>
  <si>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</si>
  <si>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</si>
  <si>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</si>
  <si>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</si>
  <si>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</si>
  <si>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</si>
  <si>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</si>
  <si>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</si>
  <si>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</si>
  <si>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</si>
  <si>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</si>
  <si>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</si>
  <si>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</si>
  <si>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</si>
  <si>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</si>
  <si>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</si>
  <si>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</si>
  <si>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</si>
  <si>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</si>
  <si>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</si>
  <si>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</si>
  <si>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</si>
  <si>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</si>
  <si>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</si>
  <si>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</si>
  <si>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</si>
  <si>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</si>
  <si>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</si>
  <si>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</si>
  <si>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</si>
  <si>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</si>
  <si>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</si>
  <si>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</si>
  <si>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</si>
  <si>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</si>
  <si>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</si>
  <si>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</si>
  <si>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</si>
  <si>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</si>
  <si>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</si>
  <si>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</si>
  <si>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</si>
  <si>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</si>
  <si>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</si>
  <si>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</si>
  <si>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</si>
  <si>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</si>
  <si>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</si>
  <si>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</si>
  <si>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</si>
  <si>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</si>
  <si>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</si>
  <si>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</si>
  <si>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</si>
  <si>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</si>
  <si>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</si>
  <si>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</si>
  <si>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</si>
  <si>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</si>
  <si>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</si>
  <si>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</si>
  <si>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</si>
  <si>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</si>
  <si>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</si>
  <si>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</si>
  <si>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</si>
  <si>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</si>
  <si>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</si>
  <si>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</si>
  <si>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</si>
  <si>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</si>
  <si>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</si>
  <si>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</si>
  <si>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</si>
  <si>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</si>
  <si>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</si>
  <si>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</si>
  <si>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</si>
  <si>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</si>
  <si>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</si>
  <si>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</si>
  <si>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</si>
  <si>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</si>
  <si>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</si>
  <si>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</si>
  <si>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</si>
  <si>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</si>
  <si>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</si>
  <si>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</si>
  <si>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</si>
  <si>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</si>
  <si>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</si>
  <si>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</si>
  <si>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</si>
  <si>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</si>
  <si>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</si>
  <si>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</si>
  <si>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</si>
  <si>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</si>
  <si>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</si>
  <si>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</si>
  <si>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</si>
  <si>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</si>
  <si>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</si>
  <si>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</si>
  <si>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</si>
  <si>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</si>
  <si>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</si>
  <si>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</si>
  <si>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</si>
  <si>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</si>
  <si>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</si>
  <si>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</si>
  <si>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</si>
  <si>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</si>
  <si>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</si>
  <si>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</si>
  <si>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</si>
  <si>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</si>
  <si>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</si>
  <si>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</si>
  <si>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</si>
  <si>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</si>
  <si>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</si>
  <si>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</si>
  <si>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</si>
  <si>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</si>
  <si>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</si>
  <si>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</si>
  <si>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</si>
  <si>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</si>
  <si>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</si>
  <si>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</si>
  <si>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</si>
  <si>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</si>
  <si>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</si>
  <si>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</si>
  <si>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</si>
  <si>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</si>
  <si>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</si>
  <si>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</si>
  <si>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</si>
  <si>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</si>
  <si>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</si>
  <si>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</si>
  <si>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</si>
  <si>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</si>
  <si>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</si>
  <si>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</si>
  <si>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</si>
  <si>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</si>
  <si>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</si>
  <si>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</si>
  <si>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</si>
  <si>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</si>
  <si>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</si>
  <si>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</si>
  <si>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</si>
  <si>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</si>
  <si>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</si>
  <si>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</si>
  <si>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</si>
  <si>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</si>
  <si>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</si>
  <si>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</si>
  <si>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</si>
  <si>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</si>
  <si>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</si>
  <si>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</si>
  <si>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</si>
  <si>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</si>
  <si>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</si>
  <si>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</si>
  <si>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</si>
  <si>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</si>
  <si>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</si>
  <si>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</si>
  <si>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</si>
  <si>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</si>
  <si>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</si>
  <si>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</si>
  <si>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</si>
  <si>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</si>
  <si>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</si>
  <si>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</si>
  <si>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</si>
  <si>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</si>
  <si>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</si>
  <si>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</si>
  <si>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</si>
  <si>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</si>
  <si>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</si>
  <si>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</si>
  <si>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</si>
  <si>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</si>
  <si>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</si>
  <si>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</si>
  <si>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</si>
  <si>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</si>
  <si>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</si>
  <si>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</si>
  <si>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</si>
  <si>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</si>
  <si>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</si>
  <si>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</si>
  <si>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</si>
  <si>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</si>
  <si>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</si>
  <si>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</si>
  <si>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</si>
  <si>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</si>
  <si>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</si>
  <si>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</si>
  <si>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</si>
  <si>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</si>
  <si>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</si>
  <si>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</si>
  <si>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</si>
  <si>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</si>
  <si>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</si>
  <si>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</si>
  <si>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</si>
  <si>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</si>
  <si>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</si>
  <si>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</si>
  <si>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</si>
  <si>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</si>
  <si>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</si>
  <si>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</si>
  <si>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</si>
  <si>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</si>
  <si>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</si>
  <si>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</si>
  <si>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</si>
  <si>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</si>
  <si>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</si>
  <si>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</si>
  <si>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</si>
  <si>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</si>
  <si>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</si>
  <si>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</si>
  <si>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</si>
  <si>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</si>
  <si>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</si>
  <si>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</si>
  <si>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</si>
  <si>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</si>
  <si>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</si>
  <si>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</si>
  <si>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</si>
  <si>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</si>
  <si>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</si>
  <si>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</si>
  <si>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</si>
  <si>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</si>
  <si>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</si>
  <si>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</si>
  <si>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</si>
  <si>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</si>
  <si>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</si>
  <si>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</si>
  <si>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</si>
  <si>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</si>
  <si>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</si>
  <si>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</si>
  <si>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</si>
  <si>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</si>
  <si>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</si>
  <si>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</si>
  <si>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</si>
  <si>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</si>
  <si>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</si>
  <si>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</si>
  <si>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</si>
  <si>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</si>
  <si>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</si>
  <si>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</si>
  <si>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</si>
  <si>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</si>
  <si>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</si>
  <si>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</si>
  <si>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</si>
  <si>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</si>
  <si>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</si>
  <si>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</si>
  <si>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</si>
  <si>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</si>
  <si>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</si>
  <si>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</si>
  <si>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</si>
  <si>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</si>
  <si>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</si>
  <si>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</si>
  <si>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</si>
  <si>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</si>
  <si>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</si>
  <si>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</si>
  <si>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</si>
  <si>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</si>
  <si>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</si>
  <si>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</si>
  <si>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</si>
  <si>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</si>
  <si>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</si>
  <si>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</si>
  <si>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</si>
  <si>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</si>
  <si>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</si>
  <si>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</si>
  <si>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</si>
  <si>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</si>
  <si>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</si>
  <si>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</si>
  <si>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</si>
  <si>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</si>
  <si>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</si>
  <si>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</si>
  <si>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</si>
  <si>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</si>
  <si>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</si>
  <si>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</si>
  <si>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</si>
  <si>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</si>
  <si>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</si>
  <si>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</si>
  <si>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</si>
  <si>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</si>
  <si>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</si>
  <si>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</si>
  <si>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</si>
  <si>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</si>
  <si>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</si>
  <si>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</si>
  <si>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</si>
  <si>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</si>
  <si>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</si>
  <si>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</si>
  <si>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</si>
  <si>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</si>
  <si>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</si>
  <si>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</si>
  <si>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</si>
  <si>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</si>
  <si>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</si>
  <si>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</si>
  <si>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</si>
  <si>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</si>
  <si>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</si>
  <si>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</si>
  <si>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</si>
  <si>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</si>
  <si>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</si>
  <si>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</si>
  <si>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</si>
  <si>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</si>
  <si>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</si>
  <si>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</si>
  <si>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</si>
  <si>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</si>
  <si>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</si>
  <si>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</si>
  <si>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</si>
  <si>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</si>
  <si>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</si>
  <si>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</si>
  <si>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</si>
  <si>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</si>
  <si>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</si>
  <si>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</si>
  <si>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</si>
  <si>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</si>
  <si>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</si>
  <si>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</si>
  <si>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</si>
  <si>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</si>
  <si>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</si>
  <si>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</si>
  <si>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</si>
  <si>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</si>
  <si>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</si>
  <si>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</si>
  <si>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</si>
  <si>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</si>
  <si>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</si>
  <si>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</si>
  <si>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</si>
  <si>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</si>
  <si>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</si>
  <si>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</si>
  <si>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</si>
  <si>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</si>
  <si>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</si>
  <si>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</si>
  <si>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</si>
  <si>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</si>
  <si>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</si>
  <si>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</si>
  <si>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</si>
  <si>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</si>
  <si>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</si>
  <si>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</si>
  <si>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</si>
  <si>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</si>
  <si>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</si>
  <si>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</si>
  <si>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</si>
  <si>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</si>
  <si>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</si>
  <si>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</si>
  <si>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</si>
  <si>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</si>
  <si>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</si>
  <si>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</si>
  <si>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</si>
  <si>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</si>
  <si>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</si>
  <si>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</si>
  <si>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</si>
  <si>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</si>
  <si>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</si>
  <si>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</si>
  <si>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</si>
  <si>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</si>
  <si>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</si>
  <si>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</si>
  <si>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</si>
  <si>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</si>
  <si>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</si>
  <si>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</si>
  <si>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</si>
  <si>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</si>
  <si>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</si>
  <si>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</si>
  <si>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</si>
  <si>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</si>
  <si>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</si>
  <si>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</si>
  <si>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</si>
  <si>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</si>
  <si>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</si>
  <si>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</si>
  <si>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</si>
  <si>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</si>
  <si>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</si>
  <si>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</si>
  <si>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</si>
  <si>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</si>
  <si>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</si>
  <si>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</si>
  <si>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</si>
  <si>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</si>
  <si>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</si>
  <si>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</si>
  <si>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</si>
  <si>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</si>
  <si>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</si>
  <si>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</si>
  <si>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</si>
  <si>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</si>
  <si>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</si>
  <si>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</si>
  <si>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</si>
  <si>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</si>
  <si>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</si>
  <si>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</si>
  <si>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</si>
  <si>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</si>
  <si>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</si>
  <si>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</si>
  <si>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</si>
  <si>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</si>
  <si>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</si>
  <si>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</si>
  <si>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</si>
  <si>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</si>
  <si>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</si>
  <si>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</si>
  <si>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</si>
  <si>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</si>
  <si>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</si>
  <si>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</si>
  <si>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</si>
  <si>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</si>
  <si>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</si>
  <si>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</si>
  <si>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</si>
  <si>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</si>
  <si>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</si>
  <si>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</si>
  <si>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</si>
  <si>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</si>
  <si>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</si>
  <si>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</si>
  <si>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</si>
  <si>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</si>
  <si>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</si>
  <si>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</si>
  <si>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</si>
  <si>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</si>
  <si>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</si>
  <si>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</si>
  <si>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</si>
  <si>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</si>
  <si>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</si>
  <si>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</si>
  <si>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</si>
  <si>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</si>
  <si>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</si>
  <si>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</si>
  <si>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</si>
  <si>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</si>
  <si>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</si>
  <si>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</si>
  <si>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</si>
  <si>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</si>
  <si>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</si>
  <si>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</si>
  <si>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</si>
  <si>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</si>
  <si>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</si>
  <si>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</si>
  <si>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</si>
  <si>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</si>
  <si>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</si>
  <si>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</si>
  <si>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</si>
  <si>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</si>
  <si>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</si>
  <si>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</si>
  <si>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</si>
  <si>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</si>
  <si>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</si>
  <si>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</si>
  <si>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</si>
  <si>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</si>
  <si>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</si>
  <si>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</si>
  <si>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</si>
  <si>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</si>
  <si>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</si>
  <si>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</si>
  <si>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</si>
  <si>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</si>
  <si>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</si>
  <si>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</si>
  <si>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</si>
  <si>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</si>
  <si>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</si>
  <si>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</si>
  <si>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</si>
  <si>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</si>
  <si>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</si>
  <si>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</si>
  <si>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</si>
  <si>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</si>
  <si>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</si>
  <si>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</si>
  <si>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</si>
  <si>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</si>
  <si>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</si>
  <si>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</si>
  <si>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</si>
  <si>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</si>
  <si>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</si>
  <si>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</si>
  <si>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</si>
  <si>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</si>
  <si>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</si>
  <si>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</si>
  <si>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</si>
  <si>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</si>
  <si>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</si>
  <si>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</si>
  <si>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</si>
  <si>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</si>
  <si>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</si>
  <si>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</si>
  <si>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</si>
  <si>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</si>
  <si>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</si>
  <si>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</si>
  <si>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</si>
  <si>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</si>
  <si>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</si>
  <si>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</si>
  <si>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</si>
  <si>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</si>
  <si>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</si>
  <si>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</si>
  <si>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</si>
  <si>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</si>
  <si>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</si>
  <si>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</si>
  <si>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</si>
  <si>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</si>
  <si>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</si>
  <si>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</si>
  <si>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</si>
  <si>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</si>
  <si>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</si>
  <si>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</si>
  <si>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</si>
  <si>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</si>
  <si>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</si>
  <si>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</si>
  <si>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</si>
  <si>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</si>
  <si>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</si>
  <si>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</si>
  <si>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</si>
  <si>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</si>
  <si>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</si>
  <si>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</si>
  <si>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</si>
  <si>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</si>
  <si>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</si>
  <si>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</si>
  <si>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</si>
  <si>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</si>
  <si>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</si>
  <si>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</si>
  <si>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</si>
  <si>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</si>
  <si>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</si>
  <si>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</si>
  <si>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</si>
  <si>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</si>
  <si>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</si>
  <si>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</si>
  <si>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</si>
  <si>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</si>
  <si>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</si>
  <si>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</si>
  <si>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</si>
  <si>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</si>
  <si>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</si>
  <si>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</si>
  <si>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</si>
  <si>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</si>
  <si>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</si>
  <si>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</si>
  <si>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</si>
  <si>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</si>
  <si>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</si>
  <si>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</si>
  <si>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</si>
  <si>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</si>
  <si>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</si>
  <si>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</si>
  <si>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</si>
  <si>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</si>
  <si>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</si>
  <si>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</si>
  <si>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</si>
  <si>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</si>
  <si>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</si>
  <si>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</si>
  <si>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</si>
  <si>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</si>
  <si>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</si>
  <si>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</si>
  <si>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</si>
  <si>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</si>
  <si>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</si>
  <si>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</si>
  <si>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</si>
  <si>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</si>
  <si>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</si>
  <si>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</si>
  <si>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</si>
  <si>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</si>
  <si>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</si>
  <si>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</si>
  <si>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</si>
  <si>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</si>
  <si>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</si>
  <si>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</si>
  <si>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</si>
  <si>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</si>
  <si>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</si>
  <si>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</si>
  <si>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</si>
  <si>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</si>
  <si>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</si>
  <si>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</si>
  <si>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</si>
  <si>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</si>
  <si>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</si>
  <si>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</si>
  <si>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</si>
  <si>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</si>
  <si>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</si>
  <si>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</si>
  <si>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</si>
  <si>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</si>
  <si>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</si>
  <si>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</si>
  <si>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</si>
  <si>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</si>
  <si>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</si>
  <si>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</si>
  <si>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</si>
  <si>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</si>
  <si>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</si>
  <si>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</si>
  <si>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</si>
  <si>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</si>
  <si>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</si>
  <si>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</si>
  <si>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</si>
  <si>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</si>
  <si>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</si>
  <si>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</si>
  <si>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</si>
  <si>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</si>
  <si>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</si>
  <si>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</si>
  <si>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</si>
  <si>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</si>
  <si>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</si>
  <si>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</si>
  <si>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</si>
  <si>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</si>
  <si>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</si>
  <si>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</si>
  <si>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</si>
  <si>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</si>
  <si>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</si>
  <si>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</si>
  <si>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</si>
  <si>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</si>
  <si>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</si>
  <si>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</si>
  <si>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</si>
  <si>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</si>
  <si>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</si>
  <si>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</si>
  <si>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</si>
  <si>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</si>
  <si>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</si>
  <si>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</si>
  <si>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</si>
  <si>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</si>
  <si>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</si>
  <si>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</si>
  <si>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</si>
  <si>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</si>
  <si>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</si>
  <si>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</si>
  <si>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</si>
  <si>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</si>
  <si>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</si>
  <si>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</si>
  <si>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</si>
  <si>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</si>
  <si>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</si>
  <si>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</si>
  <si>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</si>
  <si>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</si>
  <si>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</si>
  <si>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</si>
  <si>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</si>
  <si>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</si>
  <si>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</si>
  <si>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</si>
  <si>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</si>
  <si>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</si>
  <si>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</si>
  <si>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</si>
  <si>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</si>
  <si>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</si>
  <si>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</si>
  <si>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</si>
  <si>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</si>
  <si>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</si>
  <si>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</si>
  <si>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</si>
  <si>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</si>
  <si>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</si>
  <si>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</si>
  <si>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</si>
  <si>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</si>
  <si>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</si>
  <si>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</si>
  <si>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</si>
  <si>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</si>
  <si>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</si>
  <si>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</si>
  <si>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</si>
  <si>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</si>
  <si>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</si>
  <si>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</si>
  <si>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</si>
  <si>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</si>
  <si>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</si>
  <si>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</si>
  <si>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</si>
  <si>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</si>
  <si>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</si>
  <si>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</si>
  <si>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</si>
  <si>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</si>
  <si>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</si>
  <si>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</si>
  <si>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</si>
  <si>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</si>
  <si>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</si>
  <si>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</si>
  <si>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</si>
  <si>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</si>
  <si>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</si>
  <si>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</si>
  <si>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</si>
  <si>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</si>
  <si>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</si>
  <si>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</si>
  <si>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</si>
  <si>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</si>
  <si>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</si>
  <si>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</si>
  <si>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</si>
  <si>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</si>
  <si>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</si>
  <si>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</si>
  <si>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</si>
  <si>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</si>
  <si>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</si>
  <si>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</si>
  <si>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</si>
  <si>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</si>
  <si>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</si>
  <si>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</si>
  <si>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</si>
  <si>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</si>
  <si>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</si>
  <si>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</si>
  <si>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</si>
  <si>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</si>
  <si>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</si>
  <si>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</si>
  <si>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</si>
  <si>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</si>
  <si>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</si>
  <si>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</si>
  <si>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</si>
  <si>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</si>
  <si>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</si>
  <si>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</si>
  <si>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</si>
  <si>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</si>
  <si>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</si>
  <si>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</si>
  <si>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</si>
  <si>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</si>
  <si>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</si>
  <si>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</si>
  <si>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</si>
  <si>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</si>
  <si>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</si>
  <si>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</si>
  <si>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</si>
  <si>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</si>
  <si>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</si>
  <si>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</si>
  <si>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</si>
  <si>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</si>
  <si>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</si>
  <si>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</si>
  <si>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</si>
  <si>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</si>
  <si>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</si>
  <si>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</si>
  <si>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</si>
  <si>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</si>
  <si>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</si>
  <si>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</si>
  <si>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</si>
  <si>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</si>
  <si>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</si>
  <si>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</si>
  <si>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</si>
  <si>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</si>
  <si>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</si>
  <si>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</si>
  <si>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</si>
  <si>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</si>
  <si>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</si>
  <si>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</si>
  <si>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</si>
  <si>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</si>
  <si>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</si>
  <si>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</si>
  <si>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</si>
  <si>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</si>
  <si>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</si>
  <si>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</si>
  <si>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</si>
  <si>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</si>
  <si>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</si>
  <si>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</si>
  <si>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</si>
  <si>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</si>
  <si>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</si>
  <si>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</si>
  <si>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</si>
  <si>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</si>
  <si>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</si>
  <si>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</si>
  <si>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</si>
  <si>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</si>
  <si>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</si>
  <si>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</si>
  <si>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</si>
  <si>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</si>
  <si>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</si>
  <si>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</si>
  <si>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</si>
  <si>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</si>
  <si>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</si>
  <si>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</si>
  <si>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</si>
  <si>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</si>
  <si>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</si>
  <si>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</si>
  <si>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</si>
  <si>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</si>
  <si>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</si>
  <si>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</si>
  <si>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</si>
  <si>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</si>
  <si>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</si>
  <si>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</si>
  <si>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</si>
  <si>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</si>
  <si>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</si>
  <si>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</si>
  <si>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</si>
  <si>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</si>
  <si>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</si>
  <si>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</si>
  <si>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</si>
  <si>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</si>
  <si>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</si>
  <si>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</si>
  <si>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</si>
  <si>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</si>
  <si>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</si>
  <si>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</si>
  <si>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</si>
  <si>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</si>
  <si>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</si>
  <si>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</si>
  <si>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</si>
  <si>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</si>
  <si>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</si>
  <si>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</si>
  <si>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</si>
  <si>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</si>
  <si>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</si>
  <si>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</si>
  <si>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</si>
  <si>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</si>
  <si>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</si>
  <si>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</si>
  <si>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</si>
  <si>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</si>
  <si>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</si>
  <si>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</si>
  <si>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</si>
  <si>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</si>
  <si>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</si>
  <si>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</si>
  <si>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</si>
  <si>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</si>
  <si>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</si>
  <si>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</si>
  <si>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</si>
  <si>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</si>
  <si>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</si>
  <si>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</si>
  <si>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</si>
  <si>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</si>
  <si>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</si>
  <si>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</si>
  <si>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</si>
  <si>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</si>
  <si>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</si>
  <si>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</si>
  <si>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</si>
  <si>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</si>
  <si>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</si>
  <si>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</si>
  <si>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</si>
  <si>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</si>
  <si>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</si>
  <si>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</si>
  <si>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</si>
  <si>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</si>
  <si>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</si>
  <si>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</si>
  <si>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</si>
  <si>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</si>
  <si>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</si>
  <si>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</si>
  <si>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</si>
  <si>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</si>
  <si>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</si>
  <si>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</si>
  <si>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</si>
  <si>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</si>
  <si>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</si>
  <si>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</si>
  <si>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</si>
  <si>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</si>
  <si>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</si>
  <si>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</si>
  <si>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</si>
  <si>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</si>
  <si>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</si>
  <si>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</si>
  <si>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</si>
  <si>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</si>
  <si>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</si>
  <si>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</si>
  <si>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</si>
  <si>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</si>
  <si>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</si>
  <si>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</si>
  <si>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</si>
  <si>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</si>
  <si>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</si>
  <si>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</si>
  <si>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</si>
  <si>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</si>
  <si>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</si>
  <si>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</si>
  <si>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</si>
  <si>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</si>
  <si>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</si>
  <si>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</si>
  <si>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</si>
  <si>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</si>
  <si>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</si>
  <si>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</si>
  <si>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</si>
  <si>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</si>
  <si>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</si>
  <si>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</si>
  <si>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</si>
  <si>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</si>
  <si>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</si>
  <si>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</si>
  <si>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</si>
  <si>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</si>
  <si>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</si>
  <si>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</si>
  <si>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</si>
  <si>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</si>
  <si>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</si>
  <si>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</si>
  <si>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</si>
  <si>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</si>
  <si>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</si>
  <si>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</si>
  <si>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</si>
  <si>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</si>
  <si>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</si>
  <si>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</si>
  <si>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</si>
  <si>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</si>
  <si>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</si>
  <si>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</si>
  <si>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</si>
  <si>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</si>
  <si>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</si>
  <si>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</si>
  <si>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</si>
  <si>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</si>
  <si>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</si>
  <si>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</si>
  <si>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</si>
  <si>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</si>
  <si>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</si>
  <si>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</si>
  <si>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</si>
  <si>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</si>
  <si>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</si>
  <si>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</si>
  <si>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</si>
  <si>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</si>
  <si>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</si>
  <si>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</si>
  <si>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</si>
  <si>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</si>
  <si>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</si>
  <si>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</si>
  <si>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</si>
  <si>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</si>
  <si>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</si>
  <si>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</si>
  <si>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</si>
  <si>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</si>
  <si>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</si>
  <si>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</si>
  <si>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</si>
  <si>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</si>
  <si>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</si>
  <si>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</si>
  <si>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</si>
  <si>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</si>
  <si>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</si>
  <si>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</si>
  <si>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</si>
  <si>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</si>
  <si>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</si>
  <si>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</si>
  <si>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</si>
  <si>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</si>
  <si>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</si>
  <si>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</si>
  <si>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</si>
  <si>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</si>
  <si>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</si>
  <si>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</si>
  <si>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</si>
  <si>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</si>
  <si>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</si>
  <si>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</si>
  <si>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</si>
  <si>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</si>
  <si>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</si>
  <si>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</si>
  <si>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</si>
  <si>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</si>
  <si>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</si>
  <si>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</si>
  <si>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</si>
  <si>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</si>
  <si>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</si>
  <si>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</si>
  <si>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</si>
  <si>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</si>
  <si>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</si>
  <si>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</si>
  <si>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</si>
  <si>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</si>
  <si>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</si>
  <si>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</si>
  <si>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</si>
  <si>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</si>
  <si>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</si>
  <si>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</si>
  <si>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</si>
  <si>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</si>
  <si>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</si>
  <si>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</si>
  <si>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</si>
  <si>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</si>
  <si>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</si>
  <si>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</si>
  <si>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</si>
  <si>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</si>
  <si>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</si>
  <si>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</si>
  <si>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</si>
  <si>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</si>
  <si>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</si>
  <si>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</si>
  <si>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</si>
  <si>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</si>
  <si>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</si>
  <si>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</si>
  <si>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</si>
  <si>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</si>
  <si>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</si>
  <si>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</si>
  <si>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</si>
  <si>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</si>
  <si>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</si>
  <si>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</si>
  <si>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</si>
  <si>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</si>
  <si>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</si>
  <si>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</si>
  <si>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</si>
  <si>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</si>
  <si>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</si>
  <si>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</si>
  <si>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</si>
  <si>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</si>
  <si>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</si>
  <si>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</si>
  <si>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</si>
  <si>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</si>
  <si>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</si>
  <si>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</si>
  <si>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</si>
  <si>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</si>
  <si>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</si>
  <si>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</si>
  <si>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</si>
  <si>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</si>
  <si>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</si>
  <si>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</si>
  <si>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</si>
  <si>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</si>
  <si>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</si>
  <si>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</si>
  <si>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</si>
  <si>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</si>
  <si>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</si>
  <si>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</si>
  <si>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</si>
  <si>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</si>
  <si>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</si>
  <si>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</si>
  <si>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</si>
  <si>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</si>
  <si>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</si>
  <si>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</si>
  <si>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</si>
  <si>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</si>
  <si>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</si>
  <si>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</si>
  <si>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</si>
  <si>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</si>
  <si>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</si>
  <si>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</si>
  <si>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</si>
  <si>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</si>
  <si>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</si>
  <si>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</si>
  <si>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</si>
  <si>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</si>
  <si>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</si>
  <si>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</si>
  <si>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</si>
  <si>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</si>
  <si>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</si>
  <si>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</si>
  <si>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</si>
  <si>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</si>
  <si>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</si>
  <si>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</si>
  <si>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</si>
  <si>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</si>
  <si>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</si>
  <si>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</si>
  <si>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</si>
  <si>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</si>
  <si>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</si>
  <si>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</si>
  <si>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</si>
  <si>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</si>
  <si>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</si>
  <si>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</si>
  <si>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</si>
  <si>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</si>
  <si>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</si>
  <si>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</si>
  <si>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</si>
  <si>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</si>
  <si>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</si>
  <si>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</si>
  <si>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</si>
  <si>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</si>
  <si>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</si>
  <si>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</si>
  <si>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</si>
  <si>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</si>
  <si>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</si>
  <si>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</si>
  <si>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</si>
  <si>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</si>
  <si>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</si>
  <si>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</si>
  <si>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</si>
  <si>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</si>
  <si>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</si>
  <si>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</si>
  <si>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</si>
  <si>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</si>
  <si>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</si>
  <si>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</si>
  <si>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</si>
  <si>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</si>
  <si>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</si>
  <si>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</si>
  <si>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</si>
  <si>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</si>
  <si>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</si>
  <si>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</si>
  <si>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</si>
  <si>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</si>
  <si>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</si>
  <si>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</si>
  <si>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</si>
  <si>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</si>
  <si>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</si>
  <si>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</si>
  <si>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</si>
  <si>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</si>
  <si>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</si>
  <si>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</si>
  <si>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</si>
  <si>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</si>
  <si>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</si>
  <si>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</si>
  <si>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</si>
  <si>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</si>
  <si>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</si>
  <si>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</si>
  <si>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</si>
  <si>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</si>
  <si>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</si>
  <si>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</si>
  <si>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</si>
  <si>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</si>
  <si>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</si>
  <si>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</si>
  <si>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</si>
  <si>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</si>
  <si>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</si>
  <si>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</si>
  <si>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</si>
  <si>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</si>
  <si>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</si>
  <si>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</si>
  <si>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</si>
  <si>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</si>
  <si>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</si>
  <si>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</si>
  <si>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</si>
  <si>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</si>
  <si>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</si>
  <si>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</si>
  <si>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</si>
  <si>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</si>
  <si>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</si>
  <si>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</si>
  <si>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</si>
  <si>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</si>
  <si>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</si>
  <si>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</si>
  <si>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</si>
  <si>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</si>
  <si>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</si>
  <si>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</si>
  <si>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</si>
  <si>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</si>
  <si>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</si>
  <si>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</si>
  <si>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</si>
  <si>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</si>
  <si>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</si>
  <si>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</si>
  <si>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</si>
  <si>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</si>
  <si>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</si>
  <si>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</si>
  <si>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</si>
  <si>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</si>
  <si>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</si>
  <si>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</si>
  <si>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</si>
  <si>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</si>
  <si>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</si>
  <si>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</si>
  <si>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</si>
  <si>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</si>
  <si>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</si>
  <si>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</si>
  <si>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</si>
  <si>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</si>
  <si>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</si>
  <si>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</si>
  <si>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</si>
  <si>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</si>
  <si>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</si>
  <si>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</si>
  <si>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</si>
  <si>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</si>
  <si>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</si>
  <si>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</si>
  <si>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</si>
  <si>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</si>
  <si>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</si>
  <si>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</si>
  <si>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</si>
  <si>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</si>
  <si>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</si>
  <si>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</si>
  <si>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</si>
  <si>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</si>
  <si>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</si>
  <si>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</si>
  <si>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</si>
  <si>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</si>
  <si>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</si>
  <si>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</si>
  <si>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</si>
  <si>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</si>
  <si>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</si>
  <si>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</si>
  <si>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</si>
  <si>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</si>
  <si>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</si>
  <si>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</si>
  <si>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</si>
  <si>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</si>
  <si>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</si>
  <si>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</si>
  <si>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</si>
  <si>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</si>
  <si>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</si>
  <si>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</si>
  <si>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</si>
  <si>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</si>
  <si>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</si>
  <si>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</si>
  <si>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</si>
  <si>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</si>
  <si>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</si>
  <si>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</si>
  <si>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</si>
  <si>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</si>
  <si>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</si>
  <si>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</si>
  <si>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</si>
  <si>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</si>
  <si>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</si>
  <si>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</si>
  <si>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</si>
  <si>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</si>
  <si>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</si>
  <si>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</si>
  <si>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</si>
  <si>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</si>
  <si>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</si>
  <si>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</si>
  <si>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</si>
  <si>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</si>
  <si>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</si>
  <si>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</si>
  <si>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</si>
  <si>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</si>
  <si>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</si>
  <si>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</si>
  <si>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</si>
  <si>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</si>
  <si>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</si>
  <si>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</si>
  <si>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</si>
  <si>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</si>
  <si>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</si>
  <si>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</si>
  <si>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</si>
  <si>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</si>
  <si>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</si>
  <si>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</si>
  <si>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</si>
  <si>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</si>
  <si>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</si>
  <si>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</si>
  <si>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</si>
  <si>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</si>
  <si>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</si>
  <si>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</si>
  <si>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</si>
  <si>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</si>
  <si>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</si>
  <si>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</si>
  <si>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</si>
  <si>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</si>
  <si>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</si>
  <si>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</si>
  <si>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</si>
  <si>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</si>
  <si>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</si>
  <si>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</si>
  <si>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</si>
  <si>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</si>
  <si>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</si>
  <si>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</si>
  <si>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</si>
  <si>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</si>
  <si>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</si>
  <si>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</si>
  <si>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</si>
  <si>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</si>
  <si>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</si>
  <si>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</si>
  <si>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</si>
  <si>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</si>
  <si>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</si>
  <si>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</si>
  <si>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</si>
  <si>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</si>
  <si>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</si>
  <si>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</si>
  <si>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</si>
  <si>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</si>
  <si>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</si>
  <si>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</si>
  <si>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</si>
  <si>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</si>
  <si>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</si>
  <si>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</si>
  <si>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</si>
  <si>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</si>
  <si>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</si>
  <si>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</si>
  <si>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</si>
  <si>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</si>
  <si>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</si>
  <si>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</si>
  <si>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</si>
  <si>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</si>
  <si>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</si>
  <si>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</si>
  <si>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</si>
  <si>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</si>
  <si>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</si>
  <si>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</si>
  <si>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</si>
  <si>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</si>
  <si>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</si>
  <si>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</si>
  <si>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</si>
  <si>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</si>
  <si>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</si>
  <si>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</si>
  <si>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</si>
  <si>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</si>
  <si>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</si>
  <si>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</si>
  <si>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</si>
  <si>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</si>
  <si>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</si>
  <si>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</si>
  <si>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</si>
  <si>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</si>
  <si>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</si>
  <si>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</si>
  <si>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</si>
  <si>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</si>
  <si>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</si>
  <si>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</si>
  <si>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</si>
  <si>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</si>
  <si>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</si>
  <si>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</si>
  <si>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</si>
  <si>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</si>
  <si>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</si>
  <si>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</si>
  <si>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</si>
  <si>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</si>
  <si>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</si>
  <si>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</si>
  <si>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</si>
  <si>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</si>
  <si>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</si>
  <si>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</si>
  <si>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</si>
  <si>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</si>
  <si>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</si>
  <si>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</si>
  <si>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</si>
  <si>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</si>
  <si>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</si>
  <si>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</si>
  <si>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</si>
  <si>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</si>
  <si>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</si>
  <si>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</si>
  <si>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</si>
  <si>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</si>
  <si>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</si>
  <si>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</si>
  <si>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</si>
  <si>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</si>
  <si>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</si>
  <si>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</si>
  <si>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</si>
  <si>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</si>
  <si>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</si>
  <si>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</si>
  <si>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</si>
  <si>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</si>
  <si>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</si>
  <si>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</si>
  <si>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</si>
  <si>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</si>
  <si>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</si>
  <si>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</si>
  <si>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</si>
  <si>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</si>
  <si>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</si>
  <si>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</si>
  <si>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</si>
  <si>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</si>
  <si>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</si>
  <si>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</si>
  <si>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</si>
  <si>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</si>
  <si>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</si>
  <si>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</si>
  <si>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</si>
  <si>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</si>
  <si>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</si>
  <si>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</si>
  <si>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</si>
  <si>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</si>
  <si>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</si>
  <si>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</si>
  <si>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</si>
  <si>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</si>
  <si>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</si>
  <si>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</si>
  <si>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</si>
  <si>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</si>
  <si>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</si>
  <si>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</si>
  <si>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</si>
  <si>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</si>
  <si>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</si>
  <si>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</si>
  <si>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</si>
  <si>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</si>
  <si>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</si>
  <si>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</si>
  <si>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</si>
  <si>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</si>
  <si>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</si>
  <si>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</si>
  <si>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</si>
  <si>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</si>
  <si>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</si>
  <si>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</si>
  <si>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</si>
  <si>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</si>
  <si>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</si>
  <si>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</si>
  <si>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</si>
  <si>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</si>
  <si>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</si>
  <si>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</si>
  <si>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</si>
  <si>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</si>
  <si>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</si>
  <si>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</si>
  <si>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</si>
  <si>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</si>
  <si>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</si>
  <si>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</si>
  <si>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</si>
  <si>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</si>
  <si>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</si>
  <si>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</si>
  <si>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</si>
  <si>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</si>
  <si>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</si>
  <si>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</si>
  <si>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</si>
  <si>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</si>
  <si>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</si>
  <si>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</si>
  <si>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</si>
  <si>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</si>
  <si>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</si>
  <si>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</si>
  <si>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</si>
  <si>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</si>
  <si>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</si>
  <si>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</si>
  <si>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</si>
  <si>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</si>
  <si>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</si>
  <si>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</si>
  <si>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</si>
  <si>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</si>
  <si>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</si>
  <si>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</si>
  <si>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</si>
  <si>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</si>
  <si>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</si>
  <si>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</si>
  <si>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</si>
  <si>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</si>
  <si>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</si>
  <si>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</si>
  <si>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</si>
  <si>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</si>
  <si>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</si>
  <si>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</si>
  <si>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</si>
  <si>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</si>
  <si>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</si>
  <si>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</si>
  <si>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</si>
  <si>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</si>
  <si>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</si>
  <si>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</si>
  <si>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</si>
  <si>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</si>
  <si>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</si>
  <si>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</si>
  <si>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</si>
  <si>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</si>
  <si>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</si>
  <si>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</si>
  <si>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</si>
  <si>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</si>
  <si>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</si>
  <si>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</si>
  <si>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</si>
  <si>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</si>
  <si>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</si>
  <si>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</si>
  <si>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</si>
  <si>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</si>
  <si>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</si>
  <si>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</si>
  <si>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</si>
  <si>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</si>
  <si>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</si>
  <si>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</si>
  <si>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</si>
  <si>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</si>
  <si>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</si>
  <si>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</si>
  <si>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</si>
  <si>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</si>
  <si>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</si>
  <si>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</si>
  <si>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</si>
  <si>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</si>
  <si>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</si>
  <si>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</si>
  <si>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</si>
  <si>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</si>
  <si>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</si>
  <si>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</si>
  <si>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</si>
  <si>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</si>
  <si>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</si>
  <si>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</si>
  <si>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</si>
  <si>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</si>
  <si>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</si>
  <si>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</si>
  <si>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</si>
  <si>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</si>
  <si>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</si>
  <si>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</si>
  <si>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</si>
  <si>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</si>
  <si>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</si>
  <si>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</si>
  <si>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</si>
  <si>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</si>
  <si>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</si>
  <si>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</si>
  <si>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</si>
  <si>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</si>
  <si>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</si>
  <si>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</si>
  <si>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</si>
  <si>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</si>
  <si>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</si>
  <si>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</si>
  <si>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</si>
  <si>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</si>
  <si>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</si>
  <si>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</si>
  <si>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</si>
  <si>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</si>
  <si>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</si>
  <si>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</si>
  <si>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</si>
  <si>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</si>
  <si>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</si>
  <si>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</si>
  <si>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</si>
  <si>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</si>
  <si>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</si>
  <si>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</si>
  <si>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</si>
  <si>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</si>
  <si>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</si>
  <si>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</si>
  <si>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</si>
  <si>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</si>
  <si>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</si>
  <si>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</si>
  <si>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</si>
  <si>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</si>
  <si>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</si>
  <si>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</si>
  <si>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</si>
  <si>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</si>
  <si>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</si>
  <si>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</si>
  <si>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</si>
  <si>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</si>
  <si>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</si>
  <si>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</si>
  <si>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</si>
  <si>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</si>
  <si>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</si>
  <si>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</si>
  <si>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</si>
  <si>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</si>
  <si>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</si>
  <si>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</si>
  <si>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</si>
  <si>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</si>
  <si>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</si>
  <si>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</si>
  <si>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</si>
  <si>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</si>
  <si>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</si>
  <si>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</si>
  <si>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</si>
  <si>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</si>
  <si>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</si>
  <si>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</si>
  <si>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</si>
  <si>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</si>
  <si>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</si>
  <si>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</si>
  <si>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</si>
  <si>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</si>
  <si>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</si>
  <si>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</si>
  <si>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</si>
  <si>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</si>
  <si>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</si>
  <si>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</si>
  <si>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</si>
  <si>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</si>
  <si>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</si>
  <si>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</si>
  <si>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</si>
  <si>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</si>
  <si>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</si>
  <si>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</si>
  <si>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</si>
  <si>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</si>
  <si>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</si>
  <si>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</si>
  <si>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</si>
  <si>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</si>
  <si>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</si>
  <si>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</si>
  <si>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</si>
  <si>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</si>
  <si>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</si>
  <si>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</si>
  <si>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</si>
  <si>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</si>
  <si>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</si>
  <si>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</si>
  <si>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</si>
  <si>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</si>
  <si>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</si>
  <si>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</si>
  <si>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</si>
  <si>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</si>
  <si>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</si>
  <si>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</si>
  <si>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</si>
  <si>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</si>
  <si>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</si>
  <si>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</si>
  <si>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</si>
  <si>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</si>
  <si>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</si>
  <si>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</si>
  <si>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</si>
  <si>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</si>
  <si>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</si>
  <si>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</si>
  <si>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</si>
  <si>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</si>
  <si>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</si>
  <si>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</si>
  <si>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</si>
  <si>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</si>
  <si>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</si>
  <si>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</si>
  <si>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</si>
  <si>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</si>
  <si>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</si>
  <si>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</si>
  <si>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</si>
  <si>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</si>
  <si>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</si>
  <si>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</si>
  <si>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</si>
  <si>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</si>
  <si>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</si>
  <si>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</si>
  <si>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</si>
  <si>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</si>
  <si>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</si>
  <si>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</si>
  <si>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</si>
  <si>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</si>
  <si>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</si>
  <si>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</si>
  <si>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</si>
  <si>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</si>
  <si>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</si>
  <si>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</si>
  <si>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</si>
  <si>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</si>
  <si>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</si>
  <si>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</si>
  <si>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</si>
  <si>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</si>
  <si>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</si>
  <si>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</si>
  <si>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</si>
  <si>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</si>
  <si>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</si>
  <si>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</si>
  <si>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</si>
  <si>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</si>
  <si>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</si>
  <si>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</si>
  <si>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</si>
  <si>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</si>
  <si>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</si>
  <si>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</si>
  <si>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</si>
  <si>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</si>
  <si>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</si>
  <si>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</si>
  <si>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</si>
  <si>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</si>
  <si>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</si>
  <si>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</si>
  <si>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</si>
  <si>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</si>
  <si>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</si>
  <si>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</si>
  <si>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</si>
  <si>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</si>
  <si>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</si>
  <si>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</si>
  <si>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</si>
  <si>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</si>
  <si>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</si>
  <si>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</si>
  <si>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</si>
  <si>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</si>
  <si>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</si>
  <si>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</si>
  <si>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</si>
  <si>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</si>
  <si>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</si>
  <si>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</si>
  <si>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</si>
  <si>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</si>
  <si>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</si>
  <si>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</si>
  <si>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</si>
  <si>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</si>
  <si>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</si>
  <si>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</si>
  <si>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</si>
  <si>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</si>
  <si>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</si>
  <si>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</si>
  <si>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</si>
  <si>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</si>
  <si>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</si>
  <si>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</si>
  <si>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</si>
  <si>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</si>
  <si>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</si>
  <si>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</si>
  <si>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</si>
  <si>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</si>
  <si>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</si>
  <si>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</si>
  <si>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</si>
  <si>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</si>
  <si>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</si>
  <si>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</si>
  <si>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</si>
  <si>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</si>
  <si>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</si>
  <si>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</si>
  <si>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</si>
  <si>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</si>
  <si>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</si>
  <si>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</si>
  <si>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</si>
  <si>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</si>
  <si>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</si>
  <si>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</si>
  <si>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</si>
  <si>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</si>
  <si>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</si>
  <si>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</si>
  <si>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</si>
  <si>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</si>
  <si>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</si>
  <si>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</si>
  <si>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</si>
  <si>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</si>
  <si>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</si>
  <si>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</si>
  <si>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</si>
  <si>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</si>
  <si>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</si>
  <si>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</si>
  <si>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</si>
  <si>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</si>
  <si>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</si>
  <si>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</si>
  <si>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</si>
  <si>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</si>
  <si>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</si>
  <si>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</si>
  <si>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</si>
  <si>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</si>
  <si>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</si>
  <si>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</si>
  <si>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</si>
  <si>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</si>
  <si>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</si>
  <si>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</si>
  <si>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</si>
  <si>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</si>
  <si>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</si>
  <si>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</si>
  <si>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</si>
  <si>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</si>
  <si>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</si>
  <si>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</si>
  <si>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</si>
  <si>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</si>
  <si>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</si>
  <si>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</si>
  <si>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</si>
  <si>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</si>
  <si>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</si>
  <si>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</si>
  <si>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</si>
  <si>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</si>
  <si>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</si>
  <si>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</si>
  <si>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</si>
  <si>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</si>
  <si>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</si>
  <si>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</si>
  <si>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</si>
  <si>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</si>
  <si>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</si>
  <si>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</si>
  <si>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</si>
  <si>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</si>
  <si>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</si>
  <si>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</si>
  <si>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</si>
  <si>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</si>
  <si>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</si>
  <si>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</si>
  <si>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</si>
  <si>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</si>
  <si>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</si>
  <si>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</si>
  <si>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</si>
  <si>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</si>
  <si>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</si>
  <si>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</si>
  <si>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</si>
  <si>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</si>
  <si>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</si>
  <si>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</si>
  <si>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</si>
  <si>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</si>
  <si>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</si>
  <si>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</si>
  <si>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</si>
  <si>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</si>
  <si>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</si>
  <si>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</si>
  <si>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</si>
  <si>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</si>
  <si>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</si>
  <si>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</si>
  <si>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</si>
  <si>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</si>
  <si>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</si>
  <si>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</si>
  <si>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</si>
  <si>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</si>
  <si>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</si>
  <si>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</si>
  <si>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</si>
  <si>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</si>
  <si>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</si>
  <si>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</si>
  <si>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</si>
  <si>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</si>
  <si>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</si>
  <si>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</si>
  <si>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</si>
  <si>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</si>
  <si>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</si>
  <si>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</si>
  <si>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</si>
  <si>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</si>
  <si>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</si>
  <si>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</si>
  <si>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</si>
  <si>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</si>
  <si>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</si>
  <si>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</si>
  <si>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</si>
  <si>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</si>
  <si>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</si>
  <si>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</si>
  <si>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</si>
  <si>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</si>
  <si>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</si>
  <si>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</si>
  <si>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</si>
  <si>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</si>
  <si>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</si>
  <si>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</si>
  <si>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</si>
  <si>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</si>
  <si>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</si>
  <si>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</si>
  <si>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</si>
  <si>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</si>
  <si>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</si>
  <si>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</si>
  <si>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</si>
  <si>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</si>
  <si>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</si>
  <si>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</si>
  <si>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</si>
  <si>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</si>
  <si>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</si>
  <si>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</si>
  <si>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</si>
  <si>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</si>
  <si>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</si>
  <si>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</si>
  <si>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</si>
  <si>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</si>
  <si>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</si>
  <si>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</si>
  <si>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</si>
  <si>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</si>
  <si>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</si>
  <si>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</si>
  <si>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</si>
  <si>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</si>
  <si>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</si>
  <si>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</si>
  <si>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</si>
  <si>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</si>
  <si>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</si>
  <si>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</si>
  <si>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</si>
  <si>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</si>
  <si>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</si>
  <si>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</si>
  <si>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</si>
  <si>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</si>
  <si>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</si>
  <si>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</si>
  <si>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</si>
  <si>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</si>
  <si>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</si>
  <si>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</si>
  <si>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</si>
  <si>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</si>
  <si>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</si>
  <si>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</si>
  <si>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</si>
  <si>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</si>
  <si>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</si>
  <si>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</si>
  <si>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</si>
  <si>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</si>
  <si>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</si>
  <si>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</si>
  <si>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</si>
  <si>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</si>
  <si>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</si>
  <si>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</si>
  <si>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</si>
  <si>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</si>
  <si>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</si>
  <si>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</si>
  <si>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</si>
  <si>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</si>
  <si>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</si>
  <si>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</si>
  <si>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</si>
  <si>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</si>
  <si>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</si>
  <si>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</si>
  <si>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</si>
  <si>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</si>
  <si>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</si>
  <si>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</si>
  <si>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</si>
  <si>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</si>
  <si>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</si>
  <si>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</si>
  <si>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</si>
  <si>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</si>
  <si>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</si>
  <si>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</si>
  <si>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</si>
  <si>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</si>
  <si>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</si>
  <si>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</si>
  <si>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</si>
  <si>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</si>
  <si>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</si>
  <si>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</si>
  <si>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</si>
  <si>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</si>
  <si>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</si>
  <si>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</si>
  <si>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</si>
  <si>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</si>
  <si>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</si>
  <si>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</si>
  <si>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</si>
  <si>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</si>
  <si>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</si>
  <si>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</si>
  <si>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</si>
  <si>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</si>
  <si>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</si>
  <si>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</si>
  <si>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</si>
  <si>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</si>
  <si>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</si>
  <si>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</si>
  <si>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</si>
  <si>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</si>
  <si>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</si>
  <si>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</si>
  <si>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</si>
  <si>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</si>
  <si>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</si>
  <si>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</si>
  <si>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</si>
  <si>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</si>
  <si>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</si>
  <si>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</si>
  <si>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</si>
  <si>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</si>
  <si>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</si>
  <si>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</si>
  <si>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</si>
  <si>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</si>
  <si>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</si>
  <si>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</si>
  <si>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</si>
  <si>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</si>
  <si>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</si>
  <si>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</si>
  <si>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</si>
  <si>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</si>
  <si>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</si>
  <si>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</si>
  <si>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</si>
  <si>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</si>
  <si>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</si>
  <si>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</si>
  <si>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</si>
  <si>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</si>
  <si>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</si>
  <si>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</si>
  <si>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</si>
  <si>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</si>
  <si>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</si>
  <si>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</si>
  <si>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</si>
  <si>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</si>
  <si>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</si>
  <si>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</si>
  <si>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</si>
  <si>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</si>
  <si>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</si>
  <si>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</si>
  <si>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</si>
  <si>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</si>
  <si>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</si>
  <si>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</si>
  <si>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</si>
  <si>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</si>
  <si>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</si>
  <si>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</si>
  <si>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</si>
  <si>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</si>
  <si>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</si>
  <si>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</si>
  <si>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</si>
  <si>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</si>
  <si>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</si>
  <si>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</si>
  <si>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</si>
  <si>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</si>
  <si>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</si>
  <si>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</si>
  <si>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</si>
  <si>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</si>
  <si>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</si>
  <si>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</si>
  <si>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</si>
  <si>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</si>
  <si>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</si>
  <si>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</si>
  <si>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</si>
  <si>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</si>
  <si>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</si>
  <si>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</si>
  <si>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</si>
  <si>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</si>
  <si>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</si>
  <si>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</si>
  <si>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</si>
  <si>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</si>
  <si>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</si>
  <si>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</si>
  <si>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</si>
  <si>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</si>
  <si>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</si>
  <si>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</si>
  <si>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</si>
  <si>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</si>
  <si>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</si>
  <si>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</si>
  <si>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</si>
  <si>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</si>
  <si>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</si>
  <si>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</si>
  <si>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</si>
  <si>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</si>
  <si>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</si>
  <si>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</si>
  <si>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</si>
  <si>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</si>
  <si>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</si>
  <si>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</si>
  <si>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</si>
  <si>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</si>
  <si>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</si>
  <si>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</si>
  <si>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</si>
  <si>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</si>
  <si>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</si>
  <si>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</si>
  <si>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</si>
  <si>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</si>
  <si>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</si>
  <si>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</si>
  <si>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</si>
  <si>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</si>
  <si>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</si>
  <si>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</si>
  <si>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</si>
  <si>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</si>
  <si>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</si>
  <si>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</si>
  <si>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</si>
  <si>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</si>
  <si>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</si>
  <si>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</si>
  <si>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</si>
  <si>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</si>
  <si>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</si>
  <si>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</si>
  <si>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</si>
  <si>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</si>
  <si>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</si>
  <si>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</si>
  <si>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</si>
  <si>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</si>
  <si>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</si>
  <si>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</si>
  <si>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</si>
  <si>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</si>
  <si>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</si>
  <si>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</si>
  <si>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</si>
  <si>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</si>
  <si>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</si>
  <si>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</si>
  <si>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</si>
  <si>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</si>
  <si>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</si>
  <si>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</si>
  <si>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</si>
  <si>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</si>
  <si>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</si>
  <si>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</si>
  <si>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</si>
  <si>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</si>
  <si>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</si>
  <si>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</si>
  <si>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</si>
  <si>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</si>
  <si>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</si>
  <si>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</si>
  <si>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</si>
  <si>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</si>
  <si>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</si>
  <si>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</si>
  <si>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</si>
  <si>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</si>
  <si>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</si>
  <si>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</si>
  <si>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</si>
  <si>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</si>
  <si>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</si>
  <si>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</si>
  <si>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</si>
  <si>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</si>
  <si>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</si>
  <si>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</si>
  <si>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</si>
  <si>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</si>
  <si>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</si>
  <si>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</si>
  <si>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</si>
  <si>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</si>
  <si>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</si>
  <si>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</si>
  <si>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</si>
  <si>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</si>
  <si>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</si>
  <si>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</si>
  <si>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</si>
  <si>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</si>
  <si>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</si>
  <si>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</si>
  <si>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</si>
  <si>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</si>
  <si>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</si>
  <si>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</si>
  <si>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</si>
  <si>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</si>
  <si>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</si>
  <si>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</si>
  <si>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</si>
  <si>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</si>
  <si>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</si>
  <si>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</si>
  <si>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</si>
  <si>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</si>
  <si>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</si>
  <si>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</si>
  <si>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</si>
  <si>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</si>
  <si>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</si>
  <si>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</si>
  <si>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</si>
  <si>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</si>
  <si>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</si>
  <si>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</si>
  <si>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</si>
  <si>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</si>
  <si>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</si>
  <si>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</si>
  <si>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</si>
  <si>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</si>
  <si>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</si>
  <si>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</si>
  <si>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</si>
  <si>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</si>
  <si>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</si>
  <si>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</si>
  <si>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</si>
  <si>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</si>
  <si>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</si>
  <si>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</si>
  <si>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</si>
  <si>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</si>
  <si>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</si>
  <si>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</si>
  <si>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</si>
  <si>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</si>
  <si>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</si>
  <si>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</si>
  <si>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</si>
  <si>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</si>
  <si>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</si>
  <si>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</si>
  <si>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</si>
  <si>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</si>
  <si>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</si>
  <si>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</si>
  <si>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</si>
  <si>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</si>
  <si>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</si>
  <si>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</si>
  <si>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</si>
  <si>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</si>
  <si>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</si>
  <si>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</si>
  <si>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</si>
  <si>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</si>
  <si>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</si>
  <si>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</si>
  <si>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</si>
  <si>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</si>
  <si>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</si>
  <si>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</si>
  <si>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</si>
  <si>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</si>
  <si>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</si>
  <si>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</si>
  <si>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</si>
  <si>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</si>
  <si>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</si>
  <si>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</si>
  <si>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</si>
  <si>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</si>
  <si>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</si>
  <si>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</si>
  <si>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</si>
  <si>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</si>
  <si>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</si>
  <si>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</si>
  <si>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</si>
  <si>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</si>
  <si>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</si>
  <si>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</si>
  <si>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</si>
  <si>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</si>
  <si>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</si>
  <si>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</si>
  <si>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</si>
  <si>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</si>
  <si>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</si>
  <si>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</si>
  <si>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</si>
  <si>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</si>
  <si>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</si>
  <si>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</si>
  <si>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</si>
  <si>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</si>
  <si>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</si>
  <si>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</si>
  <si>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</si>
  <si>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</si>
  <si>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</si>
  <si>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</si>
  <si>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</si>
  <si>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</si>
  <si>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</si>
  <si>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</si>
  <si>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</si>
  <si>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</si>
  <si>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</si>
  <si>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</si>
  <si>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</si>
  <si>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</si>
  <si>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</si>
  <si>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</si>
  <si>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</si>
  <si>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</si>
  <si>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</si>
  <si>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</si>
  <si>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</si>
  <si>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</si>
  <si>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</si>
  <si>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</si>
  <si>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</si>
  <si>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</si>
  <si>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</si>
  <si>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</si>
  <si>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</si>
  <si>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</si>
  <si>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</si>
  <si>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</si>
  <si>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</si>
  <si>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</si>
  <si>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</si>
  <si>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</si>
  <si>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</si>
  <si>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</si>
  <si>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</si>
  <si>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</si>
  <si>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</si>
  <si>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</si>
  <si>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</si>
  <si>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</si>
  <si>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</si>
  <si>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</si>
  <si>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</si>
  <si>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</si>
  <si>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</si>
  <si>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</si>
  <si>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</si>
  <si>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</si>
  <si>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</si>
  <si>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</si>
  <si>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</si>
  <si>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</si>
  <si>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</si>
  <si>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</si>
  <si>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</si>
  <si>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</si>
  <si>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</si>
  <si>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</si>
  <si>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</si>
  <si>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</si>
  <si>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</si>
  <si>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</si>
  <si>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</si>
  <si>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</si>
  <si>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</si>
  <si>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</si>
  <si>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</si>
  <si>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</si>
  <si>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</si>
  <si>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</si>
  <si>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</si>
  <si>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</si>
  <si>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</si>
  <si>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</si>
  <si>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</si>
  <si>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</si>
  <si>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</si>
  <si>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</si>
  <si>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</si>
  <si>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</si>
  <si>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</si>
  <si>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</si>
  <si>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</si>
  <si>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</si>
  <si>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</si>
  <si>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</si>
  <si>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</si>
  <si>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</si>
  <si>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</si>
  <si>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</si>
  <si>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</si>
  <si>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</si>
  <si>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</si>
  <si>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</si>
  <si>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</si>
  <si>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</si>
  <si>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</si>
  <si>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</si>
  <si>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</si>
  <si>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</si>
  <si>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</si>
  <si>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</si>
  <si>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</si>
  <si>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</si>
  <si>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</si>
  <si>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</si>
  <si>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</si>
  <si>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</si>
  <si>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</si>
  <si>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</si>
  <si>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</si>
  <si>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</si>
  <si>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</si>
  <si>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</si>
  <si>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</si>
  <si>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</si>
  <si>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</si>
  <si>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</si>
  <si>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</si>
  <si>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</si>
  <si>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</si>
  <si>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</si>
  <si>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</si>
  <si>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</si>
  <si>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</si>
  <si>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</si>
  <si>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</si>
  <si>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</si>
  <si>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</si>
  <si>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</si>
  <si>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</si>
  <si>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</si>
  <si>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</si>
  <si>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</si>
  <si>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</si>
  <si>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</si>
  <si>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</si>
  <si>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</si>
  <si>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</si>
  <si>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</si>
  <si>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</si>
  <si>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</si>
  <si>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</si>
  <si>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</si>
  <si>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</si>
  <si>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</si>
  <si>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</si>
  <si>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</si>
  <si>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</si>
  <si>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</si>
  <si>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</si>
  <si>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</si>
  <si>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</si>
  <si>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</si>
  <si>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</si>
  <si>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</si>
  <si>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</si>
  <si>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</si>
  <si>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</si>
  <si>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</si>
  <si>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</si>
  <si>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</si>
  <si>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</si>
  <si>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</si>
  <si>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</si>
  <si>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</si>
  <si>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</si>
  <si>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</si>
  <si>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</si>
  <si>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</si>
  <si>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</si>
  <si>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</si>
  <si>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</si>
  <si>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</si>
  <si>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</si>
  <si>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</si>
  <si>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</si>
  <si>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</si>
  <si>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</si>
  <si>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</si>
  <si>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</si>
  <si>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</si>
  <si>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</si>
  <si>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</si>
  <si>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</si>
  <si>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</si>
  <si>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</si>
  <si>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</si>
  <si>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</si>
  <si>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</si>
  <si>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</si>
  <si>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</si>
  <si>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</si>
  <si>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</si>
  <si>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</si>
  <si>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</si>
  <si>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</si>
  <si>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</si>
  <si>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</si>
  <si>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</si>
  <si>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</si>
  <si>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</si>
  <si>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</si>
  <si>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</si>
  <si>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</si>
  <si>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</si>
  <si>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</si>
  <si>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</si>
  <si>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</si>
  <si>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</si>
  <si>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</si>
  <si>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</si>
  <si>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</si>
  <si>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</si>
  <si>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</si>
  <si>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</si>
  <si>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</si>
  <si>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</si>
  <si>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</si>
  <si>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</si>
  <si>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</si>
  <si>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</si>
  <si>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</si>
  <si>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</si>
  <si>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</si>
  <si>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</si>
  <si>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</si>
  <si>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</si>
  <si>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</si>
  <si>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</si>
  <si>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</si>
  <si>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</si>
  <si>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</si>
  <si>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</si>
  <si>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</si>
  <si>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</si>
  <si>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</si>
  <si>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</si>
  <si>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</si>
  <si>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</si>
  <si>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</si>
  <si>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</si>
  <si>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</si>
  <si>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</si>
  <si>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</si>
  <si>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</si>
  <si>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</si>
  <si>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</si>
  <si>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</si>
  <si>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</si>
  <si>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</si>
  <si>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</si>
  <si>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</si>
  <si>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</si>
  <si>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</si>
  <si>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</si>
  <si>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</si>
  <si>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</si>
  <si>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</si>
  <si>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</si>
  <si>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</si>
  <si>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</si>
  <si>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</si>
  <si>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</si>
  <si>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</si>
  <si>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</si>
  <si>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</si>
  <si>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</si>
  <si>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</si>
  <si>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</si>
  <si>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</si>
  <si>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</si>
  <si>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</si>
  <si>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</si>
  <si>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</si>
  <si>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</si>
  <si>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</si>
  <si>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</si>
  <si>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</si>
  <si>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</si>
  <si>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</si>
  <si>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</si>
  <si>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</si>
  <si>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</si>
  <si>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</si>
  <si>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</si>
  <si>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</si>
  <si>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</si>
  <si>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</si>
  <si>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</si>
  <si>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</si>
  <si>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</si>
  <si>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</si>
  <si>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</si>
  <si>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</si>
  <si>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</si>
  <si>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</si>
  <si>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</si>
  <si>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</si>
  <si>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</si>
  <si>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</si>
  <si>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</si>
  <si>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</si>
  <si>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</si>
  <si>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</si>
  <si>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</si>
  <si>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</si>
  <si>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</si>
  <si>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</si>
  <si>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</si>
  <si>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</si>
  <si>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</si>
  <si>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</si>
  <si>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</si>
  <si>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</si>
  <si>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</si>
  <si>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</si>
  <si>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</si>
  <si>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</si>
  <si>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</si>
  <si>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</si>
  <si>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</si>
  <si>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</si>
  <si>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</si>
  <si>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</si>
  <si>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</si>
  <si>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</si>
  <si>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</si>
  <si>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</si>
  <si>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</si>
  <si>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</si>
  <si>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</si>
  <si>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</si>
  <si>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</si>
  <si>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</si>
  <si>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</si>
  <si>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</si>
  <si>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</si>
  <si>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</si>
  <si>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</si>
  <si>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</si>
  <si>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</si>
  <si>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</si>
  <si>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</si>
  <si>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</si>
  <si>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</si>
  <si>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</si>
  <si>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</si>
  <si>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</si>
  <si>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</si>
  <si>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</si>
  <si>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</si>
  <si>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</si>
  <si>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</si>
  <si>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</si>
  <si>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</si>
  <si>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</si>
  <si>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</si>
  <si>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</si>
  <si>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</si>
  <si>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</si>
  <si>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</si>
  <si>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</si>
  <si>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</si>
  <si>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</si>
  <si>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</si>
  <si>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</si>
  <si>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</si>
  <si>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</si>
  <si>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</si>
  <si>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</si>
  <si>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</si>
  <si>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</si>
  <si>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</si>
  <si>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</si>
  <si>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</si>
  <si>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</si>
  <si>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</si>
  <si>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</si>
  <si>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</si>
  <si>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</si>
  <si>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</si>
  <si>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</si>
  <si>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</si>
  <si>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</si>
  <si>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</si>
  <si>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</si>
  <si>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</si>
  <si>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</si>
  <si>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</si>
  <si>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</si>
  <si>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</si>
  <si>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</si>
  <si>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</si>
  <si>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</si>
  <si>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</si>
  <si>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</si>
  <si>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</si>
  <si>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</si>
  <si>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</si>
  <si>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</si>
  <si>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</si>
  <si>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</si>
  <si>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</si>
  <si>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</si>
  <si>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</si>
  <si>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</si>
  <si>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</si>
  <si>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</si>
  <si>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</si>
  <si>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</si>
  <si>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</si>
  <si>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</si>
  <si>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</si>
  <si>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</si>
  <si>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</si>
  <si>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</si>
  <si>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</si>
  <si>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</si>
  <si>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</si>
  <si>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</si>
  <si>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</si>
  <si>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</si>
  <si>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</si>
  <si>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</si>
  <si>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</si>
  <si>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</si>
  <si>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</si>
  <si>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</si>
  <si>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</si>
  <si>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</si>
  <si>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</si>
  <si>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</si>
  <si>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</si>
  <si>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</si>
  <si>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</si>
  <si>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</si>
  <si>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</si>
  <si>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</si>
  <si>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</si>
  <si>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</si>
  <si>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</si>
  <si>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</si>
  <si>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</si>
  <si>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</si>
  <si>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</si>
  <si>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</si>
  <si>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</si>
  <si>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</si>
  <si>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</si>
  <si>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</si>
  <si>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</si>
  <si>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</si>
  <si>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</si>
  <si>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</si>
  <si>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</si>
  <si>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</si>
  <si>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</si>
  <si>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</si>
  <si>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</si>
  <si>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</si>
  <si>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</si>
  <si>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</si>
  <si>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</si>
  <si>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</si>
  <si>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</si>
  <si>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</si>
  <si>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</si>
  <si>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</si>
  <si>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</si>
  <si>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</si>
  <si>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</si>
  <si>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</si>
  <si>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</si>
  <si>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</si>
  <si>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</si>
  <si>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</si>
  <si>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</si>
  <si>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</si>
  <si>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</si>
  <si>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</si>
  <si>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</si>
  <si>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</si>
  <si>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</si>
  <si>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</si>
  <si>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</si>
  <si>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</si>
  <si>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</si>
  <si>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</si>
  <si>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</si>
  <si>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</si>
  <si>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</si>
  <si>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</si>
  <si>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</si>
  <si>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</si>
  <si>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</si>
  <si>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</si>
  <si>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</si>
  <si>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</si>
  <si>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</si>
  <si>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</si>
  <si>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</si>
  <si>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</si>
  <si>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</si>
  <si>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</si>
  <si>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</si>
  <si>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</si>
  <si>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</si>
  <si>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</si>
  <si>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</si>
  <si>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</si>
  <si>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</si>
  <si>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</si>
  <si>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</si>
  <si>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</si>
  <si>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</si>
  <si>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</si>
  <si>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</si>
  <si>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</si>
  <si>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</si>
  <si>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</si>
  <si>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</si>
  <si>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</si>
  <si>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</si>
  <si>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</si>
  <si>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</si>
  <si>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</si>
  <si>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</si>
  <si>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</si>
  <si>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</si>
  <si>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</si>
  <si>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</si>
  <si>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</si>
  <si>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</si>
  <si>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</si>
  <si>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</si>
  <si>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</si>
  <si>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</si>
  <si>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</si>
  <si>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</si>
  <si>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</si>
  <si>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</si>
  <si>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</si>
  <si>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</si>
  <si>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</si>
  <si>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</si>
  <si>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</si>
  <si>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</si>
  <si>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</si>
  <si>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</si>
  <si>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</si>
  <si>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</si>
  <si>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</si>
  <si>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</si>
  <si>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</si>
  <si>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</si>
  <si>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</si>
  <si>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</si>
  <si>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</si>
  <si>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</si>
  <si>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</si>
  <si>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</si>
  <si>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</si>
  <si>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</si>
  <si>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</si>
  <si>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</si>
  <si>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</si>
  <si>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</si>
  <si>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</si>
  <si>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</si>
  <si>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</si>
  <si>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</si>
  <si>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</si>
  <si>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</si>
  <si>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</si>
  <si>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</si>
  <si>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</si>
  <si>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</si>
  <si>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</si>
  <si>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</si>
  <si>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</si>
  <si>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</si>
  <si>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</si>
  <si>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</si>
  <si>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</si>
  <si>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</si>
  <si>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</si>
  <si>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</si>
  <si>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</si>
  <si>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</si>
  <si>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</si>
  <si>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</si>
  <si>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</si>
  <si>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</si>
  <si>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</si>
  <si>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</si>
  <si>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</si>
  <si>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</si>
  <si>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</si>
  <si>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</si>
  <si>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</si>
  <si>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</si>
  <si>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</si>
  <si>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</si>
  <si>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</si>
  <si>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</si>
  <si>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</si>
  <si>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</si>
  <si>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</si>
  <si>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</si>
  <si>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</si>
  <si>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</si>
  <si>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</si>
  <si>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</si>
  <si>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</si>
  <si>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</si>
  <si>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</si>
  <si>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</si>
  <si>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</si>
  <si>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</si>
  <si>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</si>
  <si>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</si>
  <si>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</si>
  <si>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</si>
  <si>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</si>
  <si>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</si>
  <si>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</si>
  <si>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</si>
  <si>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</si>
  <si>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</si>
  <si>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</si>
  <si>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</si>
  <si>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</si>
  <si>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</si>
  <si>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</si>
  <si>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</si>
  <si>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</si>
  <si>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</si>
  <si>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</si>
  <si>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</si>
  <si>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</si>
  <si>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</si>
  <si>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</si>
  <si>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</si>
  <si>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</si>
  <si>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</si>
  <si>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</si>
  <si>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PCM-20251117-00001705</t>
  </si>
  <si>
    <t>At site TS</t>
  </si>
  <si>
    <t>NO PCM</t>
  </si>
  <si>
    <t>Sceco cut off at whole area and trying to connect pg</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</si>
  <si>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</si>
  <si>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</si>
  <si>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</si>
  <si>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</si>
  <si>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</si>
  <si>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</si>
  <si>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</si>
  <si>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</si>
  <si>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</si>
  <si>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</si>
  <si>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</si>
  <si>
    <t>PCM-20251117-00001999</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</si>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</sst>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9" totalsRowShown="0" headerRowDxfId="48" dataDxfId="47" headerRowBorderDxfId="45" tableBorderDxfId="46" totalsRowBorderDxfId="44">
  <autoFilter ref="A1:L5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315.89418032407411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45978.84260625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45978.84260625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45978.84260625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45978.84260625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45978.84260625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45978.84260625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45978.84260625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45978.84260625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45978.84260625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45978.84260625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45978.84260625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45978.84260625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45978.84260625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45978.84260625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45978.84260625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45978.84260625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45978.84260625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45978.84260625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45978.84260625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45978.84260625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45978.84260625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45978.84260625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45978.84260625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45978.84260625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45978.84260625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45978.84260625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45978.84260625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45978.84260625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45978.84260625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45978.84260625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45978.84260625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45978.84260625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45978.84260625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45978.84260625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45978.84260625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45978.84260625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45978.84260625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45978.84260625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45978.84260625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45978.84260625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45978.84260625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45978.84260625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45978.84260625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45978.84260625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45978.84260625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45978.84260625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45978.84260625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45978.84260625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45978.84260625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45978.84260625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45978.84260625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45978.84260625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45978.84260625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45978.84260625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45978.84260625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45978.84260625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45978.84260625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45978.84260625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45978.84260625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45978.84260625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45978.84260625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45978.84260625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45978.84260625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45978.84260625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45978.84260625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45978.84260625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45978.84260625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45978.84260625</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45978.84260625</v>
      </c>
      <c r="H71" s="127"/>
      <c r="I71" s="129" t="str">
        <f>IFERROR(VLOOKUP(D71,DB!A:F,6,0),"")</f>
        <v/>
      </c>
      <c r="J71" s="129" t="str">
        <f>IFERROR(VLOOKUP(D71,DB!A:G,7,0),"")</f>
        <v/>
      </c>
      <c r="K71" s="132"/>
      <c r="L71" s="133" t="str">
        <f>IFERROR(VLOOKUP(D71,DB!A:I,9,0),"")</f>
        <v/>
      </c>
    </row>
  </sheetData>
  <customSheetViews>
    <customSheetView guid="{F6042A99-DD27-4453-835D-0834D95730CC}" filter="1" showAutoFilter="1">
      <pageMargins left="0" right="0" top="0" bottom="0" header="0" footer="0"/>
      <autoFilter ref="B1:M1" xr:uid="{4B3F7E7E-3799-4A39-B3FD-80D52E30CB58}"/>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15" sqref="K1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153.84276863426203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0.10440023148112232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39107</v>
      </c>
      <c r="B5" s="61" t="str">
        <f>IFERROR(VLOOKUP(D5,DB!A:K,11,0),"")</f>
        <v>R2</v>
      </c>
      <c r="C5" s="18">
        <v>3</v>
      </c>
      <c r="D5" s="18" t="s">
        <v>25749</v>
      </c>
      <c r="E5" s="102" t="s">
        <v>39100</v>
      </c>
      <c r="F5" s="74">
        <v>45978.767187500001</v>
      </c>
      <c r="G5" s="75">
        <f ca="1">IFERROR(NOW()-F5,"-")</f>
        <v>7.5418749998789281E-2</v>
      </c>
      <c r="H5" s="103">
        <v>45978.76021990741</v>
      </c>
      <c r="I5" s="18" t="str">
        <f>IFERROR(VLOOKUP(D5,DB!A:F,6,0),"")</f>
        <v>Generator-SG</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45978.84260625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45978.84260625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45978.84260625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45978.84260625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45978.84260625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45978.84260625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45978.84260625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45978.84260625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45978.84260625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45978.84260625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45978.84260625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45978.84260625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45978.84260625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45978.84260625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45978.84260625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45978.84260625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45978.84260625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45978.84260625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45978.84260625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45978.84260625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45978.84260625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45978.84260625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45978.84260625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45978.84260625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45978.84260625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45978.84260625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45978.84260625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45978.84260625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45978.84260625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45978.84260625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45978.84260625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45978.84260625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45978.84260625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45978.84260625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45978.84260625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45978.84260625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45978.84260625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45978.84260625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45978.84260625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45978.84260625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45978.84260625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45978.84260625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45978.84260625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45978.84260625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45978.84260625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45978.84260625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45978.84260625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45978.84260625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45978.84260625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45978.84260625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45978.84260625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45978.84260625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45978.84260625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45978.84260625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45978.84260625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45978.84260625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45978.84260625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45978.84260625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45978.84260625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45978.84260625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45978.84260625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45978.84260625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45978.84260625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45978.84260625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45978.84260625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45978.84260625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45978.84260625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45978.84260625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45978.84260625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45978.84260625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45978.84260625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45978.84260625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45978.84260625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45978.84260625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45978.84260625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45978.84260625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45978.84260625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45978.84260625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45978.84260625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45978.84260625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45978.84260625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45978.84260625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45978.84260625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45978.84260625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45978.84260625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45978.84260625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45978.84260625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45978.84260625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45978.84260625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45978.84260625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45978.84260625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45978.84260625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45978.84260625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45978.84260625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45978.84260625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45978.84260625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45978.84260625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45978.84260625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45978.84260625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45978.84260625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45978.84260625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45978.84260625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45978.84260625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45978.84260625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45978.84260625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45978.84260625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45978.84260625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45978.84260625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45978.84260625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45978.84260625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45978.84260625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45978.84260625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45978.84260625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45978.84260625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45978.84260625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45978.84260625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45978.84260625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45978.84260625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45978.84260625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45978.84260625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45978.84260625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45978.84260625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45978.84260625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45978.84260625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45978.84260625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45978.84260625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45978.84260625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45978.84260625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45978.84260625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45978.84260625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45978.84260625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45978.84260625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45978.84260625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45978.84260625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45978.84260625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45978.84260625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45978.84260625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45978.84260625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45978.84260625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45978.84260625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45978.84260625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45978.84260625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45978.84260625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45978.84260625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45978.84260625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45978.84260625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45978.84260625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45978.84260625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45978.84260625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45978.84260625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45978.84260625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45978.84260625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45978.84260625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45978.84260625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45978.84260625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45978.84260625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45978.84260625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45978.84260625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45978.84260625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45978.84260625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45978.84260625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45978.84260625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45978.84260625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45978.84260625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45978.84260625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45978.84260625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45978.84260625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45978.84260625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45978.84260625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45978.84260625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45978.84260625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45978.84260625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45978.84260625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45978.84260625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45978.84260625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45978.84260625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45978.84260625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45978.84260625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45978.84260625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45978.84260625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45978.84260625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45978.84260625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45978.84260625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45978.84260625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45978.84260625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45978.84260625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45978.84260625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45978.84260625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45978.84260625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45978.84260625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45978.84260625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45978.84260625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45978.84260625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45978.84260625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45978.84260625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45978.84260625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45978.84260625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45978.84260625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45978.84260625</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45978.842606597223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45978.842606597223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45978.842606597223</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45978.842606597223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45978.842606597223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45978.842606597223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45978.842606597223</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45978.842606597223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45978.842606597223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45978.842606597223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45978.842606597223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45978.842606597223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45978.842606597223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45978.842606597223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45978.842606597223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45978.842606597223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45978.842606597223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45978.842606597223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45978.842606597223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45978.842606597223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45978.842606597223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45978.842606597223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45978.842606597223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45978.842606597223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45978.842606597223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45978.842606597223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45978.842606597223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45978.842606597223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45978.842606597223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45978.842606597223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45978.842606597223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45978.842606597223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45978.842606597223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45978.842606597223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45978.842606597223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45978.842606597223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45978.842606597223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45978.842606597223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45978.842606597223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45978.842606597223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45978.842606597223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45978.842606597223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45978.842606597223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45978.842606597223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45978.842606597223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45978.842606597223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45978.842606597223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45978.842606597223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45978.842606597223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45978.842606597223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45978.842606597223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45978.842606597223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45978.842606597223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45978.842606597223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45978.842606597223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45978.842606597223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45978.842606597223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45978.842606597223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45978.842606597223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45978.842606597223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45978.842606597223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45978.842606597223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45978.842606597223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45978.842606597223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45978.842606597223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45978.842606597223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45978.842606597223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45978.842606597223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45978.842606597223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45978.842606597223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45978.842606597223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45978.842606597223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45978.842606597223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45978.842606597223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45978.842606597223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45978.842606597223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45978.842606597223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45978.842606597223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45978.842606597223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45978.842606597223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45978.842606597223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45978.842606597223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45978.842606597223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45978.842606597223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45978.842606597223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45978.842606597223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45978.842606597223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45978.842606597223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45978.842606597223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45978.842606597223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45978.842606597223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45978.842606597223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45978.842606597223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45978.842606597223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45978.842606597223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45978.842606597223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45978.842606597223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45978.842606597223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45978.842606597223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45978.842606597223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45978.842606597223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45978.842606597223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45978.842606597223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45978.842606597223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45978.842606597223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45978.842606597223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45978.842606597223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45978.842606597223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45978.842606597223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45978.842606597223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45978.842606597223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45978.842606597223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45978.842606597223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45978.842606597223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45978.842606597223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45978.842606597223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45978.842606597223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45978.842606597223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45978.842606597223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45978.842606597223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45978.842606597223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45978.842606597223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45978.842606597223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45978.842606597223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45978.842606597223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45978.842606597223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45978.842606597223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45978.842606597223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45978.842606597223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45978.842606597223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45978.842606597223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45978.842606597223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45978.842606597223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45978.842606597223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45978.842606597223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45978.842606597223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45978.842606597223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45978.842606597223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45978.842606597223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45978.842606597223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45978.842606597223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45978.842606597223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45978.842606597223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45978.842606597223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45978.842606597223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45978.842606597223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45978.842606597223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45978.842606597223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45978.842606597223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45978.842606597223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45978.842606597223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45978.842606597223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45978.842606597223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45978.842606597223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45978.842606597223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45978.842606597223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45978.842606597223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45978.842606597223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45978.842606597223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45978.842606597223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45978.842606597223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45978.842606597223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45978.842606597223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45978.842606597223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45978.842606597223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45978.842606597223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45978.842606597223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45978.842606597223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45978.842606597223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45978.842606597223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45978.842606597223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45978.842606597223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45978.842606597223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45978.842606597223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45978.842606597223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45978.842606597223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45978.842606597223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45978.842606597223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45978.842606597223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45978.842606597223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45978.842606597223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45978.842606597223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45978.842606597223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45978.842606597223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45978.842606597223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45978.842606597223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45978.842606597223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45978.842606597223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45978.842606597223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45978.842606597223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45978.842606597223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45978.842606597223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45978.842606597223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45978.842606597223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45978.842606597223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45978.842606597223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45978.842606597223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45978.842606597223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45978.842606597223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45978.842606597223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45978.842606597223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45978.842606597223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45978.842606597223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45978.842606597223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45978.842606597223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45978.842606597223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45978.842606597223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45978.842606597223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45978.842606597223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45978.842606597223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45978.842606597223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45978.842606597223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45978.842606597223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45978.842606597223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45978.842606597223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45978.842606597223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45978.842606597223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45978.842606597223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45978.842606597223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45978.842606597223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45978.842606597223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45978.842606597223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45978.842606597223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45978.842606597223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45978.842606597223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45978.842606597223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45978.842606597223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45978.842606597223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45978.842606597223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45978.842606597223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45978.842606597223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45978.842606597223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45978.842606597223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45978.842606597223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45978.842606597223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45978.842606597223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45978.842606597223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45978.842606597223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45978.842606597223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45978.842606597223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45978.842606597223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45978.842606597223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45978.842606597223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45978.842606597223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45978.842606597223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45978.842606597223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45978.842606597223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45978.842606597223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45978.842606597223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45978.842606597223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45978.842606597223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45978.842606597223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45978.842606597223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45978.842606597223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45978.842606597223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45978.842606597223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45978.842606597223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45978.842606597223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45978.842606597223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45978.842606597223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45978.842606597223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45978.842606597223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45978.842606597223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45978.842606597223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45978.842606597223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45978.842606597223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45978.842606597223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45978.842606597223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45978.842606597223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45978.842606597223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45978.842606597223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45978.842606597223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45978.842606597223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45978.842606597223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45978.842606597223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45978.842606597223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45978.842606597223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45978.842606597223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45978.842606597223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45978.842606597223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45978.842606597223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45978.842606597223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45978.842606597223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45978.842606597223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45978.842606597223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45978.842606597223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45978.842606597223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45978.842606597223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45978.842606597223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45978.842606597223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45978.842606597223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45978.842606597223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45978.842606597223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45978.842606597223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45978.842606597223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45978.842606597223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45978.842606597223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45978.842606597223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45978.842606597223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45978.842606597223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45978.842606597223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45978.842606597223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45978.842606597223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45978.842606597223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45978.842606597223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45978.842606597223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45978.842606597223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45978.842606597223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45978.842606597223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45978.842606597223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45978.842606597223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45978.842606597223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45978.842606597223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45978.842606597223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45978.842606597223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45978.842606597223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45978.842606597223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45978.842606597223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45978.842606597223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45978.842606597223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45978.842606597223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45978.842606597223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45978.842606597223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45978.842606597223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45978.842606597223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45978.842606597223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45978.842606597223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45978.842606597223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45978.842606597223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45978.842606597223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45978.842606597223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45978.842606597223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45978.842606597223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45978.842606597223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45978.842606597223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45978.842606597223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45978.842606597223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45978.842606597223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45978.842606597223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45978.842606597223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45978.842606597223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45978.842606597223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45978.842606597223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45978.842606597223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45978.842606597223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45978.842606597223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45978.842606597223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45978.842606597223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45978.842606597223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45978.842606597223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45978.842606597223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45978.842606597223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45978.842606597223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45978.842606597223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45978.842606597223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45978.842606597223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45978.842606597223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45978.842606597223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45978.842606597223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45978.842606597223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45978.842606597223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45978.842606597223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45978.842606597223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45978.842606597223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45978.842606597223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45978.842606597223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45978.842606597223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45978.842606597223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45978.842606597223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45978.842606597223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45978.842606597223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45978.842606597223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45978.842606597223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45978.842606597223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45978.842606597223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45978.842606597223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45978.842606597223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45978.842606597223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45978.842606597223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45978.842606597223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45978.842606597223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45978.842606597223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45978.842606597223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45978.842606597223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45978.842606597223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45978.842606597223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45978.842606597223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45978.842606597223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45978.842606597223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45978.842606597223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45978.842606597223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45978.842606597223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45978.842606597223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45978.842606597223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45978.842606597223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45978.842606597223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45978.842606597223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45978.842606597223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45978.842606597223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45978.842606597223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45978.842606597223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45978.842606597223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45978.842606597223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45978.842606597223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45978.842606597223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45978.842606597223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45978.842606597223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45978.842606597223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45978.842606597223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45978.842606597223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45978.842606597223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45978.842606597223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45978.842606597223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45978.842606597223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45978.842606597223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45978.842606597223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45978.842606597223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45978.842606597223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45978.842606597223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45978.842606597223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45978.842606597223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45978.842606597223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45978.842606597223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45978.842606597223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45978.842606597223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45978.842606597223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45978.842606597223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45978.842606597223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45978.842606597223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45978.842606597223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45978.842606597223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45978.842606597223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45978.842606597223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45978.842606597223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45978.842606597223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45978.842606597223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45978.842606597223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45978.842606597223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45978.842606597223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45978.842606597223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45978.842606597223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45978.842606597223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45978.842606597223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45978.842606597223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45978.842606597223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45978.842606597223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45978.842606597223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45978.842606597223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45978.842606597223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45978.842606597223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45978.842606597223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45978.842606597223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45978.842606597223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45978.842606597223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45978.842606597223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45978.842606597223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45978.842606597223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45978.842606597223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45978.842606597223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45978.842606597223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45978.842606597223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45978.842606597223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45978.842606597223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45978.842606597223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45978.842606597223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45978.842606597223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45978.842606597223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45978.842606597223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45978.842606597223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45978.842606597223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45978.842606597223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45978.842606597223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45978.842606597223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45978.842606597223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45978.842606597223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45978.842606597223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45978.842606597223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45978.842606597223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45978.842606597223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45978.842606597223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45978.842606597223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45978.842606597223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45978.842606597223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45978.842606597223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45978.842606597223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45978.842606597223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45978.842606597223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45978.842606597223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45978.842606597223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45978.842606597223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45978.842606597223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45978.842606597223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45978.842606597223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45978.842606597223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45978.842606597223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45978.842606597223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45978.842606597223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45978.842606597223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45978.842606597223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45978.842606597223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45978.842606597223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45978.842606597223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45978.842606597223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45978.842606597223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45978.842606597223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45978.842606597223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45978.842606597223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45978.842606597223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45978.842606597223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45978.842606597223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45978.842606597223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45978.842606597223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45978.842606597223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45978.842606597223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45978.842606597223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45978.842606597223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45978.842606597223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45978.842606597223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45978.842606597223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45978.842606597223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45978.842606597223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45978.842606597223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45978.842606597223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45978.842606597223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45978.842606597223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45978.842606597223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45978.842606597223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45978.842606597223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45978.842606597223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45978.842606597223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45978.842606597223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45978.842606597223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45978.842606597223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45978.842606597223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45978.842606597223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45978.842606597223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45978.842606597223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45978.842606597223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45978.842606597223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45978.842606597223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45978.842606597223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45978.842606597223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45978.842606597223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45978.842606597223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45978.842606597223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45978.842606597223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45978.842606597223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45978.842606597223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45978.842606597223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45978.842606597223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45978.842606597223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45978.842606597223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45978.842606597223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45978.842606597223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45978.842606597223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45978.842606597223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45978.842606597223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45978.842606597223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45978.842606597223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45978.842606597223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45978.842606597223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45978.842606597223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45978.842606597223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45978.842606597223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45978.842606597223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45978.842606597223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45978.842606597223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45978.842606597223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45978.842606597223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45978.842606597223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45978.842606597223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45978.842606597223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45978.842606597223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45978.842606597223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45978.842606597223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45978.842606597223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45978.842606597223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45978.842606597223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45978.842606597223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45978.842606597223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45978.842606597223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45978.842606597223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45978.842606597223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45978.842606597223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45978.842606597223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45978.842606597223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45978.842606597223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45978.842606597223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45978.842606597223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45978.842606597223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45978.842606597223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45978.842606597223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45978.842606597223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45978.842606597223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45978.842606597223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45978.842606597223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45978.842606597223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45978.842606597223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45978.842606597223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45978.842606597223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45978.842606597223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45978.842606597223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45978.842606597223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45978.842606597223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45978.842606597223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45978.842606597223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45978.842606597223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45978.842606597223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45978.842606597223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45978.842606597223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45978.842606597223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45978.842606597223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45978.842606597223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45978.842606597223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45978.842606597223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45978.842606597223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45978.842606597223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45978.842606597223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45978.842606597223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45978.842606597223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45978.842606597223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45978.842606597223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45978.842606597223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45978.842606597223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45978.842606597223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45978.842606597223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45978.842606597223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45978.842606597223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45978.842606597223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45978.842606597223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45978.842606597223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45978.842606597223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45978.842606597223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45978.842606597223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45978.842606597223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45978.842606597223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45978.842606597223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45978.842606597223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45978.842606597223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45978.842606597223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45978.842606597223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45978.842606597223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45978.842606597223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45978.842606597223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45978.842606597223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45978.842606597223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45978.842606597223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45978.842606597223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45978.842606597223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45978.842606597223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45978.842606597223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45978.842606597223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45978.842606597223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45978.842606597223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45978.842606597223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45978.842606597223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45978.842606597223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45978.842606597223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45978.842606597223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45978.842606597223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45978.842606597223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45978.842606597223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45978.842606597223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45978.842606597223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45978.842606597223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45978.842606597223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45978.842606597223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45978.842606597223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45978.842606597223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45978.842606597223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45978.842606597223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45978.842606597223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45978.842606597223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45978.842606597223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45978.842606597223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45978.842606597223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45978.842606597223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45978.842606597223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45978.842606597223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45978.842606597223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45978.842606597223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45978.842606597223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45978.842606597223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45978.842606597223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45978.842606597223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45978.842606597223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45978.842606597223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45978.842606597223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45978.842606597223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45978.842606597223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45978.842606597223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45978.842606597223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45978.842606597223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45978.842606597223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45978.842606597223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45978.842606597223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45978.842606597223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45978.842606597223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45978.842606597223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45978.842606597223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45978.842606597223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45978.842606597223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45978.842606597223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45978.842606597223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45978.842606597223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45978.842606597223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45978.842606597223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45978.842606597223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45978.842606597223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45978.842606597223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45978.842606597223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45978.842606597223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45978.842606597223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45978.842606597223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45978.842606597223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45978.842606597223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45978.842606597223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45978.842606597223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45978.842606597223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45978.842606597223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45978.842606597223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45978.842606597223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45978.842606597223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45978.842606597223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45978.842606597223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45978.842606597223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45978.842606597223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45978.842606597223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45978.842606597223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45978.842606597223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45978.842606597223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45978.842606597223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45978.842606597223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45978.842606597223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45978.842606597223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45978.842606597223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45978.842606597223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45978.842606597223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45978.842606597223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45978.842606597223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45978.842606597223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45978.842606597223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45978.842606597223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45978.842606597223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45978.842606597223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45978.842606597223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45978.842606597223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45978.842606597223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45978.842606597223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45978.842606597223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45978.842606597223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45978.842606597223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45978.842606597223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45978.842606597223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45978.842606597223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45978.842606597223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45978.842606597223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45978.842606597223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45978.842606597223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45978.842606597223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45978.842606597223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45978.842606597223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45978.842606597223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45978.842606597223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45978.842606597223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45978.842606597223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45978.842606597223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45978.842606597223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45978.842606597223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45978.842606597223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45978.842606597223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45978.842606597223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45978.842606597223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45978.842606597223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45978.842606597223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45978.842606597223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45978.842606597223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45978.842606597223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45978.842606597223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45978.842606597223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45978.842606597223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45978.842606597223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45978.842606597223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45978.842606597223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45978.842606597223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45978.842606597223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45978.842606597223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45978.842606597223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45978.842606597223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45978.842606597223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45978.842606597223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45978.842606597223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45978.842606597223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45978.842606597223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45978.842606597223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45978.842606597223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45978.842606597223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45978.842606597223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45978.842606597223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45978.842606597223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45978.842606597223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45978.842606597223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45978.842606597223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45978.842606597223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45978.842606597223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45978.842606597223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45978.842606597223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45978.842606597223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45978.842606597223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45978.842606597223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45978.842606597223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45978.842606597223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45978.842606597223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45978.842606597223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45978.842606597223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45978.842606597223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45978.842606597223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45978.842606597223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45978.842606597223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45978.842606597223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45978.842606597223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45978.842606597223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45978.842606597223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45978.842606597223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45978.842606597223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45978.842606597223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45978.842606597223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45978.842606597223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45978.842606597223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45978.842606597223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45978.842606597223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45978.842606597223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45978.842606597223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45978.842606597223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45978.842606597223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45978.842606597223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45978.842606597223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45978.842606597223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45978.842606597223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45978.842606597223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45978.842606597223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45978.842606597223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45978.842606597223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45978.842606597223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45978.842606597223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45978.842606597223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45978.842606597223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45978.842606597223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45978.842606597223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45978.842606597223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45978.842606597223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45978.842606597223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45978.842606597223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45978.842606597223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45978.842606597223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45978.842606597223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45978.842606597223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45978.842606597223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45978.842606597223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45978.842606597223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45978.842606597223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45978.842606597223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45978.842606597223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45978.842606597223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45978.842606597223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45978.842606597223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45978.842606597223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45978.842606597223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45978.842606597223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45978.842606597223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45978.842606597223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45978.842606597223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45978.842606597223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45978.842606597223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45978.842606597223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45978.842606597223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45978.842606597223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45978.842606597223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45978.842606597223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45978.842606597223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45978.842606597223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45978.842606597223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45978.842606597223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45978.842606597223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45978.842606597223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45978.842606597223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45978.842606597223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45978.842606597223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45978.842606597223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45978.842606597223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45978.842606597223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45978.842606597223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45978.842606597223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45978.842606597223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45978.842606597223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45978.842606597223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45978.842606597223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45978.842606597223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45978.842606597223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45978.842606597223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45978.842606597223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45978.842606597223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45978.842606597223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45978.842606597223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45978.842606597223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45978.842606597223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45978.842606597223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45978.842606597223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45978.842606597223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45978.842606597223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45978.842606597223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45978.842606597223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45978.842606597223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45978.842606597223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45978.842606597223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45978.842606597223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45978.842606597223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45978.842606597223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45978.842606597223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45978.842606597223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45978.842606597223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45978.842606597223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45978.842606597223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45978.842606597223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45978.842606597223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45978.842606597223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45978.842606597223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45978.842606597223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45978.842606597223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45978.842606597223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45978.842606597223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45978.842606597223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45978.842606597223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45978.842606597223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45978.842606597223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45978.842606597223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45978.842606597223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45978.842606597223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45978.842606597223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45978.842606597223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45978.842606597223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45978.842606597223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45978.842606597223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45978.842606597223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45978.842606597223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45978.842606597223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45978.842606597223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45978.842606597223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45978.842606597223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45978.842606597223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45978.842606597223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45978.842606597223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45978.842606597223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45978.842606597223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45978.842606597223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45978.842606597223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45978.842606597223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45978.842606597223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45978.842606597223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45978.842606597223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45978.842606597223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45978.842606597223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45978.842606597223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45978.842606597223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45978.842606597223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45978.842606597223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45978.842606597223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45978.842606597223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45978.842606597223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45978.842606597223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45978.842606597223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45978.842606597223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45978.842606597223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45978.842606597223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45978.842606597223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45978.842606597223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45978.842606597223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45978.842606597223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45978.842606597223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45978.842606597223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45978.842606597223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45978.842606597223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45978.842606597223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45978.842606597223</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275.36188865740405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4</v>
      </c>
      <c r="D3" s="91" t="s">
        <v>36646</v>
      </c>
      <c r="E3" s="94" t="s">
        <v>39021</v>
      </c>
      <c r="F3" s="95">
        <v>45978.742175925923</v>
      </c>
      <c r="G3" s="96">
        <f ca="1">IFERROR(NOW()-F3,"")</f>
        <v>0.10043032407702412</v>
      </c>
      <c r="H3" s="95">
        <v>45978.730844907404</v>
      </c>
      <c r="I3" s="113" t="str">
        <f>IFERROR(VLOOKUP(D3,DB!A:F,6,0),"")</f>
        <v>Generator-DG</v>
      </c>
      <c r="J3" s="113" t="str">
        <f>IFERROR(VLOOKUP(D3,DB!A:G,7,0),"")</f>
        <v>Good</v>
      </c>
      <c r="K3" s="97" t="s">
        <v>39112</v>
      </c>
      <c r="L3" s="91" t="str">
        <f>IFERROR(VLOOKUP(D3,DB!A:I,9,0),"")</f>
        <v>Latis</v>
      </c>
    </row>
    <row r="4" spans="1:16" ht="15" customHeight="1">
      <c r="A4" s="113" t="s">
        <v>39113</v>
      </c>
      <c r="B4" s="113" t="str">
        <f>IFERROR(VLOOKUP(D4,DB!A:K,11,0),"")</f>
        <v>R4</v>
      </c>
      <c r="C4" s="93">
        <v>2</v>
      </c>
      <c r="D4" s="91" t="s">
        <v>36227</v>
      </c>
      <c r="E4" s="94" t="s">
        <v>39021</v>
      </c>
      <c r="F4" s="95"/>
      <c r="G4" s="96">
        <f ca="1">IFERROR(NOW()-F4,"")</f>
        <v>45978.84260625</v>
      </c>
      <c r="H4" s="95">
        <v>45978.733784722222</v>
      </c>
      <c r="I4" s="113" t="str">
        <f>IFERROR(VLOOKUP(D4,DB!A:F,6,0),"")</f>
        <v>SCECO</v>
      </c>
      <c r="J4" s="113" t="str">
        <f>IFERROR(VLOOKUP(D4,DB!A:G,7,0),"")</f>
        <v>Dead</v>
      </c>
      <c r="K4" s="97" t="s">
        <v>39114</v>
      </c>
      <c r="L4" s="91" t="str">
        <f>IFERROR(VLOOKUP(D4,DB!A:I,9,0),"")</f>
        <v>Latis</v>
      </c>
    </row>
    <row r="5" spans="1:16" ht="15" customHeight="1">
      <c r="A5" s="113" t="s">
        <v>39113</v>
      </c>
      <c r="B5" s="113" t="str">
        <f>IFERROR(VLOOKUP(D5,DB!A:K,11,0),"")</f>
        <v>R4</v>
      </c>
      <c r="C5" s="93">
        <v>5</v>
      </c>
      <c r="D5" s="91" t="s">
        <v>34682</v>
      </c>
      <c r="E5" s="94" t="s">
        <v>39021</v>
      </c>
      <c r="F5" s="95"/>
      <c r="G5" s="96">
        <f ca="1">IFERROR(NOW()-F5,"")</f>
        <v>45978.84260625</v>
      </c>
      <c r="H5" s="95">
        <v>45978.807569444441</v>
      </c>
      <c r="I5" s="113" t="str">
        <f>IFERROR(VLOOKUP(D5,DB!A:F,6,0),"")</f>
        <v>SCECO</v>
      </c>
      <c r="J5" s="113" t="str">
        <f>IFERROR(VLOOKUP(D5,DB!A:G,7,0),"")</f>
        <v>Dead+Vandalized</v>
      </c>
      <c r="K5" s="97" t="s">
        <v>39115</v>
      </c>
      <c r="L5" s="91" t="str">
        <f>IFERROR(VLOOKUP(D5,DB!A:I,9,0),"")</f>
        <v>Latis</v>
      </c>
    </row>
    <row r="6" spans="1:16" ht="15" customHeight="1">
      <c r="A6" s="113"/>
      <c r="B6" s="113"/>
      <c r="C6" s="93"/>
      <c r="D6" s="91"/>
      <c r="E6" s="94"/>
      <c r="F6" s="95"/>
      <c r="G6" s="96">
        <f ca="1">IFERROR(NOW()-F6,"")</f>
        <v>45978.84260625</v>
      </c>
      <c r="H6" s="95"/>
      <c r="I6" s="113"/>
      <c r="J6" s="113" t="str">
        <f>IFERROR(VLOOKUP(D6,DB!A:G,7,0),"")</f>
        <v/>
      </c>
      <c r="K6" s="97"/>
      <c r="L6" s="91" t="str">
        <f>IFERROR(VLOOKUP(D6,DB!A:I,9,0),"")</f>
        <v/>
      </c>
    </row>
    <row r="7" spans="1:16" ht="15" customHeight="1">
      <c r="A7" s="113"/>
      <c r="B7" s="113" t="str">
        <f>IFERROR(VLOOKUP(D7,DB!A:K,11,0),"")</f>
        <v/>
      </c>
      <c r="C7" s="93"/>
      <c r="D7" s="91"/>
      <c r="E7" s="94"/>
      <c r="F7" s="95"/>
      <c r="G7" s="96">
        <f ca="1">IFERROR(NOW()-F7,"")</f>
        <v>45978.84260625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45978.84260625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45978.84260625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45978.84260625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45978.84260625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45978.84260625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45978.84260625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45978.84260625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45978.84260625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45978.84260625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45978.84260625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45978.84260625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45978.84260625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45978.84260625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45978.84260625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45978.84260625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45978.84260625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45978.84260625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45978.84260625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45978.84260625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45978.84260625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45978.84260625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45978.84260625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45978.84260625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45978.84260625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45978.84260625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45978.84260625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45978.84260625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45978.84260625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45978.84260625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45978.84260625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45978.84260625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45978.84260625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45978.84260625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45978.84260625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45978.84260625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45978.84260625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45978.84260625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45978.84260625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45978.84260625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45978.84260625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45978.84260625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45978.84260625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45978.84260625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45978.84260625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45978.84260625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45978.84260625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45978.84260625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45978.84260625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45978.84260625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45978.84260625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45978.84260625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45978.84260625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45978.84260625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45978.84260625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45978.84260625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45978.84260625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45978.84260625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45978.84260625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45978.84260625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45978.84260625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45978.84260625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45978.84260625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45978.84260625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45978.84260625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45978.84260625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45978.84260625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45978.84260625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45978.84260625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45978.84260625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45978.84260625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45978.84260625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45978.84260625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45978.84260625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45978.84260625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45978.84260625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45978.84260625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45978.84260625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45978.84260625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45978.84260625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45978.84260625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45978.84260625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45978.84260625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45978.84260625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45978.84260625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45978.84260625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45978.84260625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45978.84260625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45978.84260625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45978.84260625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45978.84260625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45978.84260625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45978.84260625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45978.84260625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45978.84260625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45978.84260625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45978.84260625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45978.84260625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45978.84260625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45978.84260625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45978.84260625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45978.84260625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45978.84260625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45978.84260625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45978.84260625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45978.84260625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45978.84260625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45978.84260625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45978.84260625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45978.84260625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45978.84260625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45978.84260625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45978.84260625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45978.84260625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45978.84260625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45978.84260625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45978.84260625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45978.84260625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45978.84260625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45978.84260625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45978.84260625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45978.84260625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45978.84260625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45978.84260625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45978.84260625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45978.84260625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45978.84260625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45978.84260625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45978.84260625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45978.84260625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45978.84260625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45978.84260625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45978.84260625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45978.84260625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45978.84260625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45978.84260625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45978.84260625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45978.84260625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45978.84260625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45978.84260625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45978.84260625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45978.84260625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45978.84260625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45978.84260625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45978.84260625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45978.84260625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45978.84260625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45978.84260625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45978.84260625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45978.84260625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45978.84260625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45978.84260625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45978.84260625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45978.84260625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45978.84260625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45978.84260625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45978.84260625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45978.84260625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45978.84260625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45978.84260625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45978.84260625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45978.84260625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45978.84260625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45978.84260625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45978.84260625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45978.84260625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45978.84260625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45978.84260625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45978.84260625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45978.84260625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45978.84260625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45978.84260625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45978.84260625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45978.84260625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45978.84260625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45978.84260625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45978.84260625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45978.84260625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45978.84260625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45978.84260625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45978.84260625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45978.84260625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45978.84260625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45978.84260625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45978.84260625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45978.84260625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45978.84260625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45978.84260625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45978.84260625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45978.84260625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45978.84260625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45978.84260625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45978.84260625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45978.84260625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45978.84260625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45978.84260625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45978.84260625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45978.84260625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45978.84260625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45978.84260625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45978.84260625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45978.84260625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45978.84260625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45978.84260625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45978.84260625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45978.84260625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45978.84260625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45978.84260625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45978.84260625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45978.84260625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45978.84260625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45978.84260625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45978.84260625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45978.84260625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45978.84260625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45978.84260625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45978.84260625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45978.84260625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45978.84260625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45978.84260625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45978.84260625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45978.84260625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45978.84260625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45978.84260625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45978.84260625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45978.84260625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45978.84260625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45978.84260625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45978.84260625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45978.84260625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45978.84260625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45978.84260625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45978.84260625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45978.84260625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45978.84260625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45978.84260625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45978.84260625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45978.84260625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45978.84260625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45978.84260625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45978.84260625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45978.84260625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45978.84260625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45978.84260625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45978.84260625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45978.84260625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45978.84260625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45978.84260625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45978.84260625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45978.84260625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45978.84260625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45978.84260625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45978.84260625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45978.84260625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45978.84260625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45978.84260625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45978.84260625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45978.84260625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45978.84260625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45978.84260625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45978.84260625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45978.84260625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45978.84260625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45978.84260625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45978.84260625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45978.84260625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45978.84260625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45978.84260625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45978.84260625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45978.84260625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45978.84260625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45978.84260625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45978.84260625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45978.84260625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45978.84260625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45978.84260625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45978.84260625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45978.84260625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45978.84260625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45978.84260625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45978.84260625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45978.84260625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45978.84260625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45978.84260625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45978.84260625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45978.84260625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45978.84260625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45978.84260625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45978.84260625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45978.84260625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45978.84260625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45978.84260625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45978.84260625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45978.84260625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45978.84260625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45978.84260625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45978.84260625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45978.84260625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45978.84260625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45978.84260625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45978.84260625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45978.84260625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45978.84260625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45978.84260625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45978.84260625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45978.84260625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45978.84260625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45978.84260625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45978.84260625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45978.84260625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45978.84260625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45978.84260625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45978.84260625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45978.84260625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45978.84260625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45978.84260625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45978.84260625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45978.84260625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45978.84260625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45978.84260625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45978.84260625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45978.84260625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45978.84260625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45978.84260625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45978.84260625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45978.84260625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45978.84260625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45978.84260625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45978.84260625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45978.84260625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45978.84260625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45978.84260625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45978.84260625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45978.84260625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45978.84260625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45978.84260625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45978.84260625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45978.84260625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45978.84260625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45978.84260625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45978.84260625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45978.84260625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45978.84260625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45978.84260625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45978.84260625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45978.84260625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45978.84260625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45978.84260625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45978.84260625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45978.84260625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45978.84260625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45978.84260625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45978.84260625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45978.84260625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45978.84260625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45978.84260625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45978.84260625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45978.84260625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45978.84260625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45978.84260625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45978.84260625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45978.84260625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45978.84260625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45978.84260625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45978.84260625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45978.84260625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45978.84260625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45978.84260625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45978.84260625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45978.84260625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45978.84260625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45978.84260625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45978.84260625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45978.84260625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45978.84260625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45978.84260625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45978.84260625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45978.84260625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45978.84260625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45978.84260625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45978.84260625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45978.84260625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45978.84260625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45978.84260625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45978.84260625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45978.84260625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45978.84260625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45978.84260625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45978.84260625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45978.84260625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45978.84260625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45978.84260625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45978.84260625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45978.84260625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45978.84260625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45978.84260625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45978.84260625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45978.84260625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45978.84260625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45978.84260625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45978.84260625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45978.84260625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45978.84260625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45978.84260625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45978.84260625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45978.84260625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45978.84260625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45978.84260625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45978.84260625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45978.84260625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45978.84260625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45978.84260625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45978.84260625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45978.84260625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45978.84260625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45978.84260625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45978.84260625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45978.84260625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45978.84260625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45978.84260625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45978.84260625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45978.84260625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45978.84260625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45978.84260625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45978.84260625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45978.84260625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45978.84260625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45978.84260625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45978.84260625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45978.84260625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45978.84260625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45978.84260625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45978.84260625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45978.84260625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45978.84260625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45978.84260625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45978.84260625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45978.84260625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45978.84260625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45978.84260625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45978.84260625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45978.84260625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45978.84260625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45978.84260625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45978.84260625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45978.84260625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45978.84260625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45978.84260625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45978.84260625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45978.84260625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45978.84260625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45978.84260625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45978.84260625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45978.84260625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45978.84260625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45978.84260625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45978.84260625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45978.84260625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45978.84260625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45978.84260625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45978.84260625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45978.84260625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45978.84260625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45978.84260625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45978.84260625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45978.84260625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45978.84260625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45978.84260625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45978.84260625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45978.84260625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45978.84260625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45978.84260625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45978.84260625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45978.84260625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45978.84260625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45978.84260625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45978.84260625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45978.84260625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45978.84260625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45978.84260625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45978.84260625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45978.84260625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45978.84260625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45978.84260625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45978.84260625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45978.84260625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45978.84260625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45978.84260625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45978.84260625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45978.84260625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45978.84260625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45978.84260625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45978.84260625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45978.84260625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45978.84260625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45978.84260625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45978.84260625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45978.84260625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45978.84260625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45978.84260625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45978.84260625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45978.84260625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45978.84260625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45978.84260625</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45978.84260625</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45978.84260625</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45978.84260625</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45978.84260625</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45978.84260625</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45978.84260625</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ca="1">IFERROR(NOW()-F517,"")</f>
        <v>45978.84260625</v>
      </c>
      <c r="H517" s="95"/>
      <c r="I517" s="113" t="str">
        <f>IFERROR(VLOOKUP(D517,DB!A:F,6,0),"")</f>
        <v/>
      </c>
      <c r="J517" s="113" t="str">
        <f>IFERROR(VLOOKUP(D517,DB!A:G,7,0),"")</f>
        <v/>
      </c>
      <c r="K517" s="97"/>
      <c r="L517" s="91" t="str">
        <f>IFERROR(VLOOKUP(D517,DB!A:I,9,0),"")</f>
        <v/>
      </c>
    </row>
    <row r="518" spans="1:12" ht="15" customHeight="1">
      <c r="A518" s="113"/>
      <c r="B518" s="113" t="str">
        <f>IFERROR(VLOOKUP(D518,DB!A:K,11,0),"")</f>
        <v/>
      </c>
      <c r="C518" s="93"/>
      <c r="D518" s="91"/>
      <c r="E518" s="94"/>
      <c r="F518" s="95"/>
      <c r="G518" s="96">
        <f ca="1">IFERROR(NOW()-F518,"")</f>
        <v>45978.84260625</v>
      </c>
      <c r="H518" s="95"/>
      <c r="I518" s="113" t="str">
        <f>IFERROR(VLOOKUP(D518,DB!A:F,6,0),"")</f>
        <v/>
      </c>
      <c r="J518" s="113" t="str">
        <f>IFERROR(VLOOKUP(D518,DB!A:G,7,0),"")</f>
        <v/>
      </c>
      <c r="K518" s="97"/>
      <c r="L518" s="91" t="str">
        <f>IFERROR(VLOOKUP(D518,DB!A:I,9,0),"")</f>
        <v/>
      </c>
    </row>
    <row r="519" spans="1:12" ht="15" customHeight="1">
      <c r="A519" s="113"/>
      <c r="B519" s="113" t="str">
        <f>IFERROR(VLOOKUP(D519,DB!A:K,11,0),"")</f>
        <v/>
      </c>
      <c r="C519" s="93"/>
      <c r="D519" s="91"/>
      <c r="E519" s="94"/>
      <c r="F519" s="95"/>
      <c r="G519" s="96">
        <f ca="1">IFERROR(NOW()-F519,"")</f>
        <v>45978.84260625</v>
      </c>
      <c r="H519" s="95"/>
      <c r="I519" s="113" t="str">
        <f>IFERROR(VLOOKUP(D519,DB!A:F,6,0),"")</f>
        <v/>
      </c>
      <c r="J519" s="113" t="str">
        <f>IFERROR(VLOOKUP(D519,DB!A:G,7,0),"")</f>
        <v/>
      </c>
      <c r="K519" s="97"/>
      <c r="L519" s="91" t="str">
        <f>IFERROR(VLOOKUP(D519,DB!A:I,9,0),"")</f>
        <v/>
      </c>
    </row>
  </sheetData>
  <dataValidations count="2">
    <dataValidation allowBlank="1" showInputMessage="1" showErrorMessage="1" sqref="E1" xr:uid="{A4F81451-56CC-4543-9497-104C4E44EE4B}"/>
    <dataValidation type="list" allowBlank="1" showInputMessage="1" showErrorMessage="1" sqref="E2:E5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2"/>
  <sheetViews>
    <sheetView workbookViewId="0">
      <selection activeCell="K10" sqref="K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87.010546412035183</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52.653729282406857</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30.181495486111089</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t="shared" ref="G5:G7" ca="1" si="2">IFERROR(NOW()-F5,"")</f>
        <v>1.3278033564856742</v>
      </c>
      <c r="H5" s="135">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33946</v>
      </c>
      <c r="E6" s="109" t="s">
        <v>39021</v>
      </c>
      <c r="F6" s="135">
        <v>45978.738356481481</v>
      </c>
      <c r="G6" s="111">
        <f t="shared" ca="1" si="2"/>
        <v>0.10425011574261589</v>
      </c>
      <c r="H6" s="135">
        <v>45978.716273148151</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1</v>
      </c>
      <c r="D7" s="109" t="s">
        <v>36249</v>
      </c>
      <c r="E7" s="109" t="s">
        <v>39021</v>
      </c>
      <c r="F7" s="135">
        <v>45978.819872685184</v>
      </c>
      <c r="G7" s="111">
        <f t="shared" ca="1" si="2"/>
        <v>2.273391203925712E-2</v>
      </c>
      <c r="H7" s="135">
        <v>45978.787939814814</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09">
        <f t="shared" ref="G8:G69" ca="1" si="3">IFERROR(NOW()-F8,"")</f>
        <v>45978.842606597223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45978.842606597223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45978.842606597223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45978.842606597223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45978.842606597223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45978.842606597223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45978.842606597223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45978.842606597223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45978.842606597223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45978.842606597223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45978.842606597223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45978.842606597223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45978.842606597223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45978.842606597223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45978.842606597223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45978.842606597223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45978.842606597223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45978.842606597223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45978.842606597223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45978.842606597223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45978.842606597223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45978.842606597223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45978.842606597223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45978.842606597223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45978.842606597223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45978.842606597223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45978.842606597223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45978.842606597223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45978.842606597223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45978.842606597223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45978.842606597223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45978.842606597223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45978.842606597223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45978.842606597223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45978.842606597223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45978.842606597223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45978.842606597223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45978.842606597223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45978.842606597223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45978.842606597223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45978.842606597223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45978.842606597223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45978.842606597223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45978.842606597223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45978.842606597223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45978.842606597223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45978.842606597223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45978.842606597223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45978.842606597223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45978.842606597223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45978.842606597223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45978.842606597223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45978.842606597223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45978.842606597223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45978.842606597223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45978.842606597223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45978.842606597223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45978.842606597223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45978.842606597223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45978.842606597223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45978.842606597223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45978.842606597223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ref="G70:G133" ca="1" si="4">IFERROR(NOW()-F70,"")</f>
        <v>45978.842606597223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45978.842606597223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45978.842606597223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45978.842606597223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45978.842606597223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45978.842606597223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45978.842606597223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45978.842606597223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45978.842606597223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45978.842606597223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45978.842606597223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45978.842606597223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45978.842606597223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45978.842606597223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45978.842606597223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45978.842606597223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45978.842606597223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45978.842606597223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45978.842606597223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45978.842606597223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45978.842606597223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45978.842606597223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45978.842606597223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45978.842606597223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45978.842606597223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45978.842606597223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45978.842606597223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45978.842606597223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45978.842606597223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45978.842606597223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45978.842606597223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45978.842606597223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45978.842606597223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45978.842606597223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45978.842606597223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45978.842606597223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45978.842606597223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45978.842606597223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45978.842606597223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45978.842606597223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45978.842606597223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45978.842606597223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45978.842606597223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45978.842606597223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45978.842606597223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45978.842606597223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45978.842606597223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45978.842606597223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45978.842606597223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45978.842606597223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45978.842606597223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45978.842606597223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45978.842606597223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45978.842606597223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45978.842606597223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45978.842606597223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45978.842606597223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45978.842606597223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45978.842606597223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45978.842606597223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45978.842606597223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45978.842606597223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45978.842606597223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45978.842606597223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ref="G134:G197" ca="1" si="5">IFERROR(NOW()-F134,"")</f>
        <v>45978.842606597223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45978.842606597223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45978.842606597223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45978.842606597223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45978.842606597223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45978.842606597223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45978.842606597223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45978.842606597223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45978.842606597223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45978.842606597223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45978.842606597223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45978.842606597223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45978.842606597223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45978.842606597223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45978.842606597223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45978.842606597223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45978.842606597223</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45978.842606597223</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45978.842606597223</v>
      </c>
      <c r="H152" s="109"/>
      <c r="I152" s="109" t="str">
        <f>IFERROR(VLOOKUP(D152,DB!A:F,6,0),"")</f>
        <v/>
      </c>
      <c r="J152" s="109" t="str">
        <f>IFERROR(VLOOKUP(D152,DB!A:G,7,0),"")</f>
        <v/>
      </c>
      <c r="K152" s="109"/>
      <c r="L152" s="109" t="str">
        <f>IFERROR(VLOOKUP(D152,DB!A:I,9,0),"")</f>
        <v/>
      </c>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workbookViewId="0">
      <selection activeCell="H6" sqref="H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1" ca="1" si="0">IFERROR(NOW()-F2,"-")</f>
        <v>45978.84260625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45978.84260625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45978.842606365739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45978.842606365739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45978.842606597223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45978.842606597223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45978.842606597223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45978.842606597223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45978.842606597223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45978.842606597223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45978.842606597223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45978.842606597223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45978.842606597223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45978.842606597223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45978.842606597223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45978.842606597223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45978.842606597223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45978.842606597223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45978.842606597223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45978.842606597223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45978.842606597223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45978.842606597223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45978.842606597223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45978.842606597223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45978.842606597223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45978.842606597223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45978.842606597223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45978.842606597223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45978.842606597223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45978.842606597223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45978.842606597223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45978.842606597223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45978.842606597223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45978.842606597223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45978.842606597223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45978.842606597223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45978.842606597223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45978.842606597223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45978.842606597223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45978.842606597223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45978.842606597223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45978.842606597223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45978.842606597223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45978.842606597223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45978.842606597223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45978.842606597223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45978.842606597223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45978.842606597223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45978.842606597223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45978.842606597223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45978.842606597223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45978.842606597223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45978.842606597223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45978.842606597223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45978.842606597223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45978.842606597223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45978.842606597223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45978.842606597223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45978.842606597223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45978.842606597223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45978.842606597223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45978.842606597223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45978.842606597223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45978.842606597223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45978.842606597223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45978.842606597223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45978.842606597223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45978.842606597223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45978.842606597223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45978.842606597223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45978.842606597223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45978.842606597223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45978.842606597223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45978.842606597223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45978.842606597223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45978.842606597223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45978.842606597223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45978.842606597223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45978.842606597223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45978.842606597223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45978.842606597223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45978.842606597223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45978.842606597223</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45978.842606597223</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2025-11-17T17:14:59Z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